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LICITAÇÕES\LICITAÇÕES 2023\PREGÕES\07 - Limpeza - Diversos Postos - CE -13075.036192-2023-65\00- EDITAL E ANEXOS - PE Nº 07-2023 - LIMPEZA\PUBLICAÇÃO\"/>
    </mc:Choice>
  </mc:AlternateContent>
  <bookViews>
    <workbookView xWindow="0" yWindow="0" windowWidth="21600" windowHeight="9735" firstSheet="8" activeTab="10"/>
  </bookViews>
  <sheets>
    <sheet name="UNIFORME " sheetId="2" r:id="rId1"/>
    <sheet name="MATERIAIS E EQUIPAMENTOS" sheetId="4" r:id="rId2"/>
    <sheet name="MATERIAIS E EQUIPAM ALF-FORT" sheetId="10" r:id="rId3"/>
    <sheet name="MATERIAIS E EQUIP - AEROPORTO" sheetId="12" r:id="rId4"/>
    <sheet name="MATERIAIS E EQUIPAM - IRF-PECÉM" sheetId="16" r:id="rId5"/>
    <sheet name="MATERIAIS E EQUIP - ARF-CAUCAIA" sheetId="14" r:id="rId6"/>
    <sheet name="MATERIAS E EQUIP -ARF-QUIXADÁ" sheetId="18" r:id="rId7"/>
    <sheet name="MATERIAIS E EQUI -ARF-ITAPIPOCA" sheetId="20" r:id="rId8"/>
    <sheet name="MATERIAIS E EQUIP - MARANGUAPE" sheetId="21" r:id="rId9"/>
    <sheet name="MATERIAIS  E EQUIP -JUAZEIRO" sheetId="5" r:id="rId10"/>
    <sheet name="MATERIAIS E EQUIP - IGUATU" sheetId="8" r:id="rId11"/>
  </sheet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8" l="1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" i="8"/>
  <c r="E44" i="5"/>
  <c r="E8" i="5"/>
  <c r="E9" i="5"/>
  <c r="E10" i="5"/>
  <c r="E11" i="5"/>
  <c r="E12" i="5"/>
  <c r="E13" i="5"/>
  <c r="E43" i="5" s="1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7" i="5"/>
  <c r="E4" i="5"/>
  <c r="E5" i="21"/>
  <c r="E6" i="21"/>
  <c r="E7" i="21"/>
  <c r="E8" i="21"/>
  <c r="E9" i="21"/>
  <c r="E10" i="21"/>
  <c r="E11" i="21"/>
  <c r="E12" i="21"/>
  <c r="E13" i="21"/>
  <c r="E14" i="21"/>
  <c r="E15" i="21"/>
  <c r="E16" i="21"/>
  <c r="E17" i="21"/>
  <c r="E18" i="21"/>
  <c r="E19" i="21"/>
  <c r="E20" i="21"/>
  <c r="E21" i="21"/>
  <c r="E22" i="21"/>
  <c r="E23" i="21"/>
  <c r="E24" i="21"/>
  <c r="E25" i="21"/>
  <c r="E26" i="21"/>
  <c r="E27" i="21"/>
  <c r="E28" i="21"/>
  <c r="E29" i="21"/>
  <c r="E30" i="21"/>
  <c r="E31" i="21"/>
  <c r="E32" i="21"/>
  <c r="E33" i="21"/>
  <c r="E34" i="21"/>
  <c r="E47" i="20"/>
  <c r="E48" i="20"/>
  <c r="E49" i="20"/>
  <c r="E50" i="20"/>
  <c r="E51" i="20"/>
  <c r="E52" i="20"/>
  <c r="E53" i="20"/>
  <c r="E5" i="20"/>
  <c r="E6" i="20"/>
  <c r="E7" i="20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E32" i="20"/>
  <c r="E33" i="20"/>
  <c r="E34" i="20"/>
  <c r="E5" i="18"/>
  <c r="E6" i="18"/>
  <c r="E7" i="18"/>
  <c r="E8" i="18"/>
  <c r="E9" i="18"/>
  <c r="E10" i="18"/>
  <c r="E11" i="18"/>
  <c r="E12" i="18"/>
  <c r="E13" i="18"/>
  <c r="E14" i="18"/>
  <c r="E15" i="18"/>
  <c r="E16" i="18"/>
  <c r="E17" i="18"/>
  <c r="E18" i="18"/>
  <c r="E19" i="18"/>
  <c r="E20" i="18"/>
  <c r="E21" i="18"/>
  <c r="E22" i="18"/>
  <c r="E23" i="18"/>
  <c r="E24" i="18"/>
  <c r="E25" i="18"/>
  <c r="E26" i="18"/>
  <c r="E27" i="18"/>
  <c r="E28" i="18"/>
  <c r="E29" i="18"/>
  <c r="E30" i="18"/>
  <c r="E31" i="18"/>
  <c r="E32" i="18"/>
  <c r="E33" i="18"/>
  <c r="E34" i="18"/>
  <c r="E35" i="18"/>
  <c r="E36" i="18"/>
  <c r="E37" i="18"/>
  <c r="E43" i="16"/>
  <c r="E44" i="16"/>
  <c r="E45" i="16"/>
  <c r="E46" i="16"/>
  <c r="E5" i="16"/>
  <c r="E6" i="16"/>
  <c r="E7" i="16"/>
  <c r="E8" i="16"/>
  <c r="E9" i="16"/>
  <c r="E10" i="16"/>
  <c r="E11" i="16"/>
  <c r="E12" i="16"/>
  <c r="E13" i="16"/>
  <c r="E14" i="16"/>
  <c r="E15" i="16"/>
  <c r="E16" i="16"/>
  <c r="E17" i="16"/>
  <c r="E18" i="16"/>
  <c r="E19" i="16"/>
  <c r="E20" i="16"/>
  <c r="E21" i="16"/>
  <c r="E22" i="16"/>
  <c r="E23" i="16"/>
  <c r="E24" i="16"/>
  <c r="E25" i="16"/>
  <c r="E26" i="16"/>
  <c r="E27" i="16"/>
  <c r="E28" i="16"/>
  <c r="E29" i="16"/>
  <c r="E30" i="16"/>
  <c r="E53" i="12"/>
  <c r="E54" i="12"/>
  <c r="E55" i="12"/>
  <c r="E56" i="12"/>
  <c r="E57" i="12"/>
  <c r="E50" i="10"/>
  <c r="E51" i="10"/>
  <c r="E52" i="10"/>
  <c r="E53" i="10"/>
  <c r="E54" i="10"/>
  <c r="E55" i="10"/>
  <c r="E56" i="10"/>
  <c r="E57" i="10"/>
  <c r="E58" i="10"/>
  <c r="E59" i="10"/>
  <c r="E60" i="10"/>
  <c r="E42" i="10"/>
  <c r="E39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D13" i="2"/>
  <c r="E7" i="14" l="1"/>
  <c r="E56" i="8"/>
  <c r="E57" i="8"/>
  <c r="E58" i="8"/>
  <c r="E59" i="8"/>
  <c r="E60" i="8"/>
  <c r="E61" i="8"/>
  <c r="E62" i="8"/>
  <c r="E65" i="8"/>
  <c r="E55" i="5"/>
  <c r="E56" i="5"/>
  <c r="E57" i="5"/>
  <c r="E58" i="5"/>
  <c r="E59" i="5"/>
  <c r="E60" i="5"/>
  <c r="E61" i="5"/>
  <c r="E54" i="5"/>
  <c r="E64" i="5"/>
  <c r="E47" i="21"/>
  <c r="E48" i="21"/>
  <c r="E49" i="21"/>
  <c r="E50" i="21"/>
  <c r="E51" i="21"/>
  <c r="E46" i="21"/>
  <c r="E54" i="21"/>
  <c r="E56" i="20"/>
  <c r="E46" i="20"/>
  <c r="E50" i="18"/>
  <c r="E51" i="18"/>
  <c r="E52" i="18"/>
  <c r="E53" i="18"/>
  <c r="E49" i="18"/>
  <c r="E56" i="18"/>
  <c r="E53" i="14"/>
  <c r="E45" i="14"/>
  <c r="E46" i="14"/>
  <c r="E47" i="14"/>
  <c r="E48" i="14"/>
  <c r="E49" i="14"/>
  <c r="E50" i="14"/>
  <c r="E10" i="14"/>
  <c r="E32" i="14"/>
  <c r="E20" i="14"/>
  <c r="E16" i="14"/>
  <c r="E14" i="14"/>
  <c r="E6" i="14"/>
  <c r="E49" i="16"/>
  <c r="E42" i="16"/>
  <c r="E60" i="12"/>
  <c r="E52" i="12"/>
  <c r="E36" i="12"/>
  <c r="E37" i="12"/>
  <c r="E38" i="12"/>
  <c r="E11" i="12"/>
  <c r="E63" i="10"/>
  <c r="E27" i="14"/>
  <c r="E26" i="14"/>
  <c r="E25" i="14"/>
  <c r="E24" i="14"/>
  <c r="E23" i="14"/>
  <c r="E22" i="14"/>
  <c r="E35" i="12"/>
  <c r="E18" i="12"/>
  <c r="E19" i="12"/>
  <c r="E15" i="12"/>
  <c r="E14" i="12"/>
  <c r="E13" i="12"/>
  <c r="E9" i="12"/>
  <c r="E8" i="12"/>
  <c r="E5" i="5"/>
  <c r="E6" i="5"/>
  <c r="E4" i="20"/>
  <c r="E52" i="21" l="1"/>
  <c r="E55" i="21" s="1"/>
  <c r="E47" i="16"/>
  <c r="E48" i="16" s="1"/>
  <c r="E62" i="10"/>
  <c r="E61" i="10"/>
  <c r="E64" i="10" s="1"/>
  <c r="E53" i="21"/>
  <c r="E58" i="12"/>
  <c r="E59" i="12"/>
  <c r="E61" i="12"/>
  <c r="E63" i="8"/>
  <c r="E62" i="5"/>
  <c r="E63" i="5" s="1"/>
  <c r="E54" i="20"/>
  <c r="E57" i="20" s="1"/>
  <c r="E54" i="18"/>
  <c r="E55" i="18" s="1"/>
  <c r="E51" i="14"/>
  <c r="E65" i="5" l="1"/>
  <c r="E55" i="20"/>
  <c r="E50" i="16"/>
  <c r="E64" i="8"/>
  <c r="E66" i="8"/>
  <c r="E52" i="14"/>
  <c r="E54" i="14"/>
  <c r="E57" i="18"/>
  <c r="E12" i="12"/>
  <c r="E21" i="12"/>
  <c r="E23" i="12"/>
  <c r="E4" i="21"/>
  <c r="E4" i="18"/>
  <c r="E4" i="16"/>
  <c r="E15" i="14"/>
  <c r="E33" i="14"/>
  <c r="E31" i="14"/>
  <c r="E30" i="14"/>
  <c r="E29" i="14"/>
  <c r="E28" i="14"/>
  <c r="E21" i="14"/>
  <c r="E19" i="14"/>
  <c r="E18" i="14"/>
  <c r="E17" i="14"/>
  <c r="E13" i="14"/>
  <c r="E12" i="14"/>
  <c r="E11" i="14"/>
  <c r="E9" i="14"/>
  <c r="E5" i="14"/>
  <c r="E8" i="14"/>
  <c r="E4" i="14"/>
  <c r="E35" i="21" l="1"/>
  <c r="E36" i="21" s="1"/>
  <c r="E38" i="21" s="1"/>
  <c r="E34" i="14"/>
  <c r="E35" i="14" s="1"/>
  <c r="E37" i="14" s="1"/>
  <c r="E35" i="20"/>
  <c r="E36" i="20" s="1"/>
  <c r="E38" i="20" s="1"/>
  <c r="E38" i="18"/>
  <c r="E39" i="18" s="1"/>
  <c r="E41" i="18" s="1"/>
  <c r="E31" i="16"/>
  <c r="E32" i="16" l="1"/>
  <c r="E34" i="16" s="1"/>
  <c r="E39" i="12"/>
  <c r="E40" i="12"/>
  <c r="E33" i="12"/>
  <c r="E32" i="12"/>
  <c r="E31" i="12"/>
  <c r="E30" i="12"/>
  <c r="E29" i="12"/>
  <c r="E28" i="12"/>
  <c r="E27" i="12"/>
  <c r="E26" i="12"/>
  <c r="E24" i="12"/>
  <c r="E25" i="12"/>
  <c r="E20" i="12"/>
  <c r="E17" i="12"/>
  <c r="E16" i="12"/>
  <c r="E34" i="12"/>
  <c r="E22" i="12"/>
  <c r="E10" i="12"/>
  <c r="E6" i="12"/>
  <c r="E5" i="12"/>
  <c r="E7" i="12"/>
  <c r="E4" i="12"/>
  <c r="E5" i="10"/>
  <c r="E4" i="10"/>
  <c r="D10" i="2"/>
  <c r="D8" i="2"/>
  <c r="D7" i="2"/>
  <c r="D6" i="2"/>
  <c r="D11" i="2"/>
  <c r="D9" i="2"/>
  <c r="D5" i="2"/>
  <c r="E41" i="12" l="1"/>
  <c r="E42" i="12" s="1"/>
  <c r="E44" i="12" s="1"/>
  <c r="D12" i="2"/>
  <c r="E45" i="8"/>
  <c r="E46" i="8" s="1"/>
  <c r="E48" i="8" s="1"/>
  <c r="E46" i="5"/>
  <c r="E40" i="10" l="1"/>
</calcChain>
</file>

<file path=xl/sharedStrings.xml><?xml version="1.0" encoding="utf-8"?>
<sst xmlns="http://schemas.openxmlformats.org/spreadsheetml/2006/main" count="1084" uniqueCount="299">
  <si>
    <t>ITEM</t>
  </si>
  <si>
    <t>QUANTIDADE</t>
  </si>
  <si>
    <t>VALOR UNITÁRIO</t>
  </si>
  <si>
    <t>VALOR TOTAL</t>
  </si>
  <si>
    <t>CALÇA COMPRIDA</t>
  </si>
  <si>
    <t xml:space="preserve">CAMISETA </t>
  </si>
  <si>
    <t>04 unidades</t>
  </si>
  <si>
    <t>CALÇADO DE SEGURANÇA</t>
  </si>
  <si>
    <t>02 unidades</t>
  </si>
  <si>
    <t>BOTA</t>
  </si>
  <si>
    <t>01 unidade</t>
  </si>
  <si>
    <t>MEIAS (PAR)</t>
  </si>
  <si>
    <t>LUVA LATEX (PAR)</t>
  </si>
  <si>
    <t>CRACHÁ DE IDENTIFICAÇÃO</t>
  </si>
  <si>
    <t>VALOR TOTAL  - UNIFORME</t>
  </si>
  <si>
    <t>VALOR TOTAL ESTIMADO - UNIFORME/MÊS</t>
  </si>
  <si>
    <t>ESPECIFICAÇÃO</t>
  </si>
  <si>
    <t>UNIDADE DE MEDIDA</t>
  </si>
  <si>
    <t>Água Sanitária de 1ª qualidade, galão de 5 litros</t>
  </si>
  <si>
    <t>5L</t>
  </si>
  <si>
    <t>Detergente Liquido</t>
  </si>
  <si>
    <t>500ml</t>
  </si>
  <si>
    <t>Polidor de Metais</t>
  </si>
  <si>
    <t>200ml</t>
  </si>
  <si>
    <t>Gel Pinho</t>
  </si>
  <si>
    <t>Detergente Amoniacal</t>
  </si>
  <si>
    <t xml:space="preserve">Removedor </t>
  </si>
  <si>
    <t>Selador Acrílico</t>
  </si>
  <si>
    <t>1L</t>
  </si>
  <si>
    <t>Desengraxante</t>
  </si>
  <si>
    <t>Soda Caústica</t>
  </si>
  <si>
    <t>Ácido Muriático</t>
  </si>
  <si>
    <t>Cera Líquida Acrilica</t>
  </si>
  <si>
    <t>Cera Líquida Impermeabilizante</t>
  </si>
  <si>
    <t>750ml</t>
  </si>
  <si>
    <t>Pedra Sanitária</t>
  </si>
  <si>
    <t xml:space="preserve">UNIDADE </t>
  </si>
  <si>
    <t>Limpador Multiuso</t>
  </si>
  <si>
    <t>Álcool, de 1ª qualidade, 92º e 93º</t>
  </si>
  <si>
    <t>Cera líquida concentrada, galão de 5 litros</t>
  </si>
  <si>
    <t>Cloro líquido, galão de 5 litros</t>
  </si>
  <si>
    <t>Desinfetante concentrado, galão de 5 litros</t>
  </si>
  <si>
    <t>Limpa vidros, 500ml</t>
  </si>
  <si>
    <t>Lustra móveis lavanda (200 ml)</t>
  </si>
  <si>
    <t>Sabão em pó multi-ação – 1kg</t>
  </si>
  <si>
    <t>Saponáceo em pó, detergente com 300g</t>
  </si>
  <si>
    <t>Sabonete líquido para mãos, cremoso, 5 litros</t>
  </si>
  <si>
    <t>Papel higiênico branco de 1ª qualidade, contendo 30m cada rolo, folha dupla, (fardo com 64 rolos).</t>
  </si>
  <si>
    <t>FARDO COM 64 ROLOS</t>
  </si>
  <si>
    <t>Papel toalha, branco, 3 dobras, pacote com 1.250 fls de 22,5 x 26cm</t>
  </si>
  <si>
    <t>PACOTE COM 1.250 FLS</t>
  </si>
  <si>
    <t>Sabão em barra</t>
  </si>
  <si>
    <t>Esponja de aço</t>
  </si>
  <si>
    <t>EMBALAGEM COM 8 UNIDADES</t>
  </si>
  <si>
    <t>Odorizador de Ar, spray de 360 ml</t>
  </si>
  <si>
    <t>VALOR UNITARIO</t>
  </si>
  <si>
    <t>VALOR MENSAL</t>
  </si>
  <si>
    <t>Placa sinalizadora "piso molhado"</t>
  </si>
  <si>
    <t xml:space="preserve">Dispenser para papel higiênico </t>
  </si>
  <si>
    <t>Dispenser para sabonete líquido</t>
  </si>
  <si>
    <t>Dispenser para papel tolha</t>
  </si>
  <si>
    <t>Escada de alumínio com 7 degraus</t>
  </si>
  <si>
    <t>Enceradeira</t>
  </si>
  <si>
    <t>Kit Carrinho MOP, balde espremedor Am 30 litros, placa</t>
  </si>
  <si>
    <t>Aspirador de Pó</t>
  </si>
  <si>
    <t>Cortador de Grama</t>
  </si>
  <si>
    <t>Balde plástico, 20 litros</t>
  </si>
  <si>
    <t>Desentupidor de pia</t>
  </si>
  <si>
    <t>Desentupidor de vaso sanitário</t>
  </si>
  <si>
    <t>Escova nylon manual, cerdas duras</t>
  </si>
  <si>
    <t>Esfregão MOP Vassoura tira pó a seco, rodo mágico com cabo retrátil</t>
  </si>
  <si>
    <t>Escova para vaso sanitário</t>
  </si>
  <si>
    <t>Espanador</t>
  </si>
  <si>
    <t>Pano multiuso tipo perfex 33x50 com 120 unidades</t>
  </si>
  <si>
    <t>Esponja dupla face, embalagem c/10 unidades</t>
  </si>
  <si>
    <t>Flanela branca para limpeza, de 1ª qualidade, 30x40cm</t>
  </si>
  <si>
    <t>Pá de Lixo, com cabo longo</t>
  </si>
  <si>
    <t>Pano de chão/saco alvejado, 45x70 cm</t>
  </si>
  <si>
    <t>Rodo para Vidro</t>
  </si>
  <si>
    <t>Rodo com 2 borrachas - 40cm de largura, com cabo</t>
  </si>
  <si>
    <t>Saco de lixo 100L, pacote com 100un, cor preta</t>
  </si>
  <si>
    <t>Saco de lIxo, 40 litros, pacote 100un, cor preta</t>
  </si>
  <si>
    <t>Saco de lixo, 60 litros, pacote 100un, cor preta</t>
  </si>
  <si>
    <t>Saco de lixo 200L, pacote com 100un, cor preta</t>
  </si>
  <si>
    <t>Saco de lixo 20L, pacote com 100un, cor preta</t>
  </si>
  <si>
    <t>Vassoura de pêlo</t>
  </si>
  <si>
    <t>Vassoura de piaçava</t>
  </si>
  <si>
    <t>Vassoura sanitária</t>
  </si>
  <si>
    <t>Vassoura limpar teto</t>
  </si>
  <si>
    <t>Vassoura nylon nº 03</t>
  </si>
  <si>
    <t>Vassoura tipo gari, 60 cm</t>
  </si>
  <si>
    <t>ESTIMATIVA DE MATERIAIS - ANUAL</t>
  </si>
  <si>
    <t>ALFÂNDEGA DE FORTALEZA (CE)</t>
  </si>
  <si>
    <t>ITEM IDENTIFICAÇÃO DO MATERIAL UNID</t>
  </si>
  <si>
    <t>Unidade</t>
  </si>
  <si>
    <t>Qtd ANUAL</t>
  </si>
  <si>
    <t>Água sanitária, galão de 5 litros</t>
  </si>
  <si>
    <t>lt</t>
  </si>
  <si>
    <t>Álcool etílico 92,8º</t>
  </si>
  <si>
    <t>und</t>
  </si>
  <si>
    <t>Desinfetante perfumado concentrado, ação bactericida, para banheiros</t>
  </si>
  <si>
    <t>5lt</t>
  </si>
  <si>
    <t>Lustra Móveis</t>
  </si>
  <si>
    <t>frasc</t>
  </si>
  <si>
    <t>Escova de mão</t>
  </si>
  <si>
    <t>Esponja dupla face (pacote com 8 unidades)</t>
  </si>
  <si>
    <t>pct</t>
  </si>
  <si>
    <t>Flanela</t>
  </si>
  <si>
    <t>Limpa vidros</t>
  </si>
  <si>
    <t>Pano Multiuso (tipo perfex 33x50) com 120 unidades</t>
  </si>
  <si>
    <t>Pano de limpeza de piso, tipo saco algodão</t>
  </si>
  <si>
    <t>Papel Higiênico c/folha dupla, branco, em rolo de 300 metros, adaptável ao dispenser a ser instalado pela CONTRATADA</t>
  </si>
  <si>
    <t>fard</t>
  </si>
  <si>
    <t>cx</t>
  </si>
  <si>
    <t>Pá de Lixo</t>
  </si>
  <si>
    <t>Rodo com duas borrachas, grande</t>
  </si>
  <si>
    <t>Sabão em pó (caixa de 1kg)</t>
  </si>
  <si>
    <t>Sabonete líquido</t>
  </si>
  <si>
    <t>Saco para lixo capacidade 100 litros (pacote com 100 unidades)</t>
  </si>
  <si>
    <t>Saco para lixo capacidade 200 litros (pacote com 100 unidades)</t>
  </si>
  <si>
    <t>Esfregão MOP vassoura tira pó a seco, rodo mágico/cabo retrátil</t>
  </si>
  <si>
    <t>Vassoura tipo gari</t>
  </si>
  <si>
    <t>Vasssoura de piaçava</t>
  </si>
  <si>
    <t>Vasoura de pelo</t>
  </si>
  <si>
    <t>Vassoura de nylon</t>
  </si>
  <si>
    <t>VALOR ESTIMADO ANUAL</t>
  </si>
  <si>
    <t>VALOR ESTIMADO MENSAL</t>
  </si>
  <si>
    <t>QUANTIDADE DE SERVENTES</t>
  </si>
  <si>
    <t>Quantidade de Servente</t>
  </si>
  <si>
    <t>VALOR MENSAL POR SERVENTE</t>
  </si>
  <si>
    <t>ESTIMATIVA DE EQUIPAMENTOS</t>
  </si>
  <si>
    <t>Alfândega de Fortaleza (CE)</t>
  </si>
  <si>
    <t>UNIDADE</t>
  </si>
  <si>
    <t>kit Carrinho MOP, balde esmpremedor 30l, placa</t>
  </si>
  <si>
    <t>UND</t>
  </si>
  <si>
    <t>Dispenser (Porta Papel Toalha)</t>
  </si>
  <si>
    <t>Dispenser (Porta Sabonete Liquido)</t>
  </si>
  <si>
    <t>Aspirador de pó</t>
  </si>
  <si>
    <t>Escada com sete degraus</t>
  </si>
  <si>
    <t>Placas de sinalização</t>
  </si>
  <si>
    <t>VALOR ANUAL DOS EQUIPAMENTOS</t>
  </si>
  <si>
    <t>VALOR MENSAL DOS EQUIPAMENTOS</t>
  </si>
  <si>
    <t>Quantidade de Serventes</t>
  </si>
  <si>
    <t>Valor Mensal por Servente</t>
  </si>
  <si>
    <t xml:space="preserve">ESTIMATIVA DE MATERIAIS - ANUAL </t>
  </si>
  <si>
    <t>IRF/AEROPORTO</t>
  </si>
  <si>
    <t>Qtda.</t>
  </si>
  <si>
    <t>Esponja dupla face (pacote com 8)</t>
  </si>
  <si>
    <t xml:space="preserve">VALOR ESTIMADO ANUAL </t>
  </si>
  <si>
    <t xml:space="preserve">Quantidade de serventes </t>
  </si>
  <si>
    <t>Limpador Multiuso - 500ml</t>
  </si>
  <si>
    <t xml:space="preserve">ESTIMATIVA DE EQUIPAMENTOS </t>
  </si>
  <si>
    <t>Inspetoria da Receita Federal no Pecém (CE)</t>
  </si>
  <si>
    <t>AGÊNCIA DA RECEITA FEDERAL EM CAUCAIA</t>
  </si>
  <si>
    <t>Luvas Amarelas</t>
  </si>
  <si>
    <t>par</t>
  </si>
  <si>
    <t>Agência da Receita Federal em Caucaia (CE)</t>
  </si>
  <si>
    <t>ARF/QUIXADÁ</t>
  </si>
  <si>
    <t xml:space="preserve">VALOR ESTIMADO MENSAL </t>
  </si>
  <si>
    <t>Agência da Receita Federal em Quixadá (CE)</t>
  </si>
  <si>
    <t>ARF/ITAPIPOCA</t>
  </si>
  <si>
    <t xml:space="preserve"> ARF/ITAPIPOCA (CE)</t>
  </si>
  <si>
    <t>Mangueira</t>
  </si>
  <si>
    <t xml:space="preserve">ESTIMATIVA DE MATERIAIS </t>
  </si>
  <si>
    <t xml:space="preserve"> ARF/MARANGUAPE</t>
  </si>
  <si>
    <t>ESTIMATIVA DE EQUIPAMENTOS - DIVERSAS UNIDADES</t>
  </si>
  <si>
    <t>ARF/MARANGUAPE</t>
  </si>
  <si>
    <t>Delegacia da Receita Federal do Brasil em Juazeiro do Norte(CE)</t>
  </si>
  <si>
    <t>Água sanitária</t>
  </si>
  <si>
    <t>soda cáustica</t>
  </si>
  <si>
    <t>kg</t>
  </si>
  <si>
    <t>Detergente líquido concentrado, neutro, para limpeza geral</t>
  </si>
  <si>
    <t>pac</t>
  </si>
  <si>
    <t>Limpador multiuso, 500 ml</t>
  </si>
  <si>
    <t>Luva de látex natural</t>
  </si>
  <si>
    <t>Saco para lixo capacidade 40 litros (pacote com 100 unidades)</t>
  </si>
  <si>
    <t>Vassoura de pelo, grande</t>
  </si>
  <si>
    <t>gel pinho 5l</t>
  </si>
  <si>
    <t>detergente amoniacal 5l</t>
  </si>
  <si>
    <t>saco para lixo capacidade 60 litros (pacote com 100 unidades)</t>
  </si>
  <si>
    <t>Desengraxante – linha higiene geral</t>
  </si>
  <si>
    <t>Dispenser (Porta Papel higienico)</t>
  </si>
  <si>
    <t>Valor mensal por Servente</t>
  </si>
  <si>
    <t>Agência da Receita Federal do Brasil em Iguatu/CE</t>
  </si>
  <si>
    <t>VR UNIT</t>
  </si>
  <si>
    <t>VR.TOTAL</t>
  </si>
  <si>
    <t>Ácido muriático - 5 litros</t>
  </si>
  <si>
    <t>Cera líquida acrílica de alto brilho, incolor, para piso al2032 5l</t>
  </si>
  <si>
    <t>Desinfetante perfumado concentrado, ação bactericida, para Banheiros</t>
  </si>
  <si>
    <t>Detergente líquido concentrado, neutro, para limpeza geral 500ml</t>
  </si>
  <si>
    <t>Esponja de lã, de aço</t>
  </si>
  <si>
    <t>Limpador multiuso para limpeza de móveis 1000ml</t>
  </si>
  <si>
    <t>Lustra móvel</t>
  </si>
  <si>
    <t>vassoura de piaçava</t>
  </si>
  <si>
    <t>par de luvas</t>
  </si>
  <si>
    <t>Agência da Receita Federal do Brasil em Iguatu</t>
  </si>
  <si>
    <t>Saco para lixo capacidade 60 litros (pacote com 100 unidades)</t>
  </si>
  <si>
    <t>Limpador Multiuso para limpeza de móveis</t>
  </si>
  <si>
    <t>IRF/PECÉM</t>
  </si>
  <si>
    <t>Enceradeira profissional para uso em pisos, para lavar, encerar e lustrar piso</t>
  </si>
  <si>
    <t>Aparador de Grama</t>
  </si>
  <si>
    <t>Álcool 70%, embalagem de 1 litro</t>
  </si>
  <si>
    <t>Detergente Neutro Liquido, embalagem 5 litros</t>
  </si>
  <si>
    <t>Spray 360 ml</t>
  </si>
  <si>
    <t>Papel Toalha, branco, 3 dobras, pacote com 1.250 fls de 22,5x26cm</t>
  </si>
  <si>
    <t>Papel Toalha, branco, 3 dobras, pacote com 1.250 fls. de 22,5 x 26 cm</t>
  </si>
  <si>
    <t>Papel Toalha, branco, 3 dobras, pacote com 1.250 fls. de 22,5x26cm</t>
  </si>
  <si>
    <t>Saponáceo líquido</t>
  </si>
  <si>
    <t xml:space="preserve">Luvas em Latex, tamanho M </t>
  </si>
  <si>
    <t>Spray 360ml</t>
  </si>
  <si>
    <t>Saco para lixo capacidade 50 litros (pacote com 100 unidades)</t>
  </si>
  <si>
    <t>Saco de lixo, 50 litros, pacote 100un, cor preta</t>
  </si>
  <si>
    <t>Balde plástico, 5 litros</t>
  </si>
  <si>
    <t>Balde plástico, 10 litros</t>
  </si>
  <si>
    <t>Baldes de plástico, 10 litros</t>
  </si>
  <si>
    <t>Baldes de plástico, 5 litros</t>
  </si>
  <si>
    <t>Carrinho de Mão</t>
  </si>
  <si>
    <t>Enxada para jardinagem</t>
  </si>
  <si>
    <t>Pá para jardinagem</t>
  </si>
  <si>
    <t>Tesoura para jardinagem</t>
  </si>
  <si>
    <t>Ciscador/Ancinho</t>
  </si>
  <si>
    <t>Inseticida Spray, spray de 300ml</t>
  </si>
  <si>
    <t>Spray 300ml</t>
  </si>
  <si>
    <t>Inseticida Sray, spray de 300ml</t>
  </si>
  <si>
    <t>Detergente Neutro liquido, embalagem 5 litros</t>
  </si>
  <si>
    <t>Balde, 20 litros</t>
  </si>
  <si>
    <t>300ml</t>
  </si>
  <si>
    <t>300g</t>
  </si>
  <si>
    <t>Enceradeira  (para lavar)</t>
  </si>
  <si>
    <t>Spray de 300ml (mínimo)</t>
  </si>
  <si>
    <t>PACOTE COM 1 Kg</t>
  </si>
  <si>
    <t>1Kg</t>
  </si>
  <si>
    <t>1kg</t>
  </si>
  <si>
    <t>EMBALAGEM COM 10 UNIDADES</t>
  </si>
  <si>
    <t>Papel Higiênico c/folha dupla, branco, em rolo de 300 metros (fardo com 64 rolos)</t>
  </si>
  <si>
    <t xml:space="preserve">Saponáceo líquido, frasco de 300ml </t>
  </si>
  <si>
    <t>Saco para lixo capacidade 80 litros (pacote com 100 unidades)</t>
  </si>
  <si>
    <t>Mangueira para jardim (30m)</t>
  </si>
  <si>
    <t>Álcool etílico 70º</t>
  </si>
  <si>
    <t>Luvas (tamanho M)</t>
  </si>
  <si>
    <t>Álcool 70º</t>
  </si>
  <si>
    <t xml:space="preserve">Luva </t>
  </si>
  <si>
    <t>Enxada</t>
  </si>
  <si>
    <t>Carrinho de mão</t>
  </si>
  <si>
    <t>Tesoura grande para poda</t>
  </si>
  <si>
    <t>Esponja de aço (pacote com 8)</t>
  </si>
  <si>
    <t>Esponja dupla face (pacote com 10)</t>
  </si>
  <si>
    <t>Borrifador de Alcool Liquido</t>
  </si>
  <si>
    <t>Esponja de lã de aço (pacote c/8 unidades)</t>
  </si>
  <si>
    <t>Esponja dupla face (pacote com 10 unidades)</t>
  </si>
  <si>
    <t>Esponja dupla face (pacote c/ 10 unidades)</t>
  </si>
  <si>
    <t>Sabão em Pasta</t>
  </si>
  <si>
    <t>Luva Multiuso (P)</t>
  </si>
  <si>
    <t>Detergente Desincrustante</t>
  </si>
  <si>
    <t>Limpa Vidros</t>
  </si>
  <si>
    <t>Desentupidor de Pia</t>
  </si>
  <si>
    <t>Desentupidor de Vaso Sanitário</t>
  </si>
  <si>
    <t>Escova de nylon</t>
  </si>
  <si>
    <t>Escada</t>
  </si>
  <si>
    <t>Sabão em pasta, 500g</t>
  </si>
  <si>
    <t>Saco de lixo, 80 litros, pacote 100un, cor preta</t>
  </si>
  <si>
    <t>Lavador de Alta Pressão (com mangueira de até 5m, rodas, travas de segurança da pistola, bico regulável, aplicador de detergente, potencia 1500 a 1800W, pressão com 1500 a 2000 psi</t>
  </si>
  <si>
    <t>Odorizador de Ar, spray de 360ml</t>
  </si>
  <si>
    <t>Pano de limpeza de piso, tipo saco algodão (pano de chão comum de algodão)</t>
  </si>
  <si>
    <t>Balde plátisco, 20 litros</t>
  </si>
  <si>
    <t>Balde plástico, 10litros</t>
  </si>
  <si>
    <t>Balde de plástico, 20 litros</t>
  </si>
  <si>
    <t>Vassoura de pelo</t>
  </si>
  <si>
    <t>Vassoura de limpar teto</t>
  </si>
  <si>
    <t>Vassoura Sanitária</t>
  </si>
  <si>
    <t>Lavadora de Alta Pressão</t>
  </si>
  <si>
    <t>Mangueira de jardim (100m)</t>
  </si>
  <si>
    <t>Mangueira para jardim (100m)</t>
  </si>
  <si>
    <t>Detergente Liquido, concentrado, neutro</t>
  </si>
  <si>
    <t>Pá de lixo</t>
  </si>
  <si>
    <t>Vasoura de limpar teto</t>
  </si>
  <si>
    <t>Mangueira de jardim (30m)</t>
  </si>
  <si>
    <t>Vassour de nylon</t>
  </si>
  <si>
    <t>Álcool etílico 70</t>
  </si>
  <si>
    <t>Baldes de plástico, 20 litros</t>
  </si>
  <si>
    <r>
      <t xml:space="preserve">Custo mensal  </t>
    </r>
    <r>
      <rPr>
        <sz val="10"/>
        <color rgb="FF000000"/>
        <rFont val="Times New Roman"/>
        <family val="1"/>
      </rPr>
      <t>Vida útil             60 meses</t>
    </r>
  </si>
  <si>
    <t>Valor Total</t>
  </si>
  <si>
    <r>
      <t>Custo mensal</t>
    </r>
    <r>
      <rPr>
        <sz val="11"/>
        <color rgb="FF000000"/>
        <rFont val="Times New Roman"/>
        <family val="1"/>
      </rPr>
      <t xml:space="preserve">  Vida Útil                     60 meses</t>
    </r>
  </si>
  <si>
    <r>
      <t xml:space="preserve">Custo mensal    </t>
    </r>
    <r>
      <rPr>
        <sz val="11"/>
        <color rgb="FF000000"/>
        <rFont val="Times New Roman"/>
        <family val="1"/>
      </rPr>
      <t>Vida Útil               60 meses</t>
    </r>
  </si>
  <si>
    <r>
      <t xml:space="preserve">Custo mensal                   </t>
    </r>
    <r>
      <rPr>
        <sz val="11"/>
        <color rgb="FF000000"/>
        <rFont val="Times New Roman"/>
        <family val="1"/>
      </rPr>
      <t xml:space="preserve"> Vida Útil             60 meses</t>
    </r>
  </si>
  <si>
    <t>Borrifador para alcool Líquido</t>
  </si>
  <si>
    <r>
      <t xml:space="preserve">Custo mensal             </t>
    </r>
    <r>
      <rPr>
        <sz val="12"/>
        <color rgb="FF000000"/>
        <rFont val="Times New Roman"/>
        <family val="1"/>
      </rPr>
      <t>Vida Útil 60 meses</t>
    </r>
  </si>
  <si>
    <r>
      <t xml:space="preserve">Custo mensal </t>
    </r>
    <r>
      <rPr>
        <sz val="11"/>
        <color rgb="FF000000"/>
        <rFont val="Times New Roman"/>
        <family val="1"/>
      </rPr>
      <t>Vida Útil 60 meses</t>
    </r>
  </si>
  <si>
    <r>
      <t xml:space="preserve">Custo mensal </t>
    </r>
    <r>
      <rPr>
        <sz val="12"/>
        <color rgb="FF000000"/>
        <rFont val="Times New Roman"/>
        <family val="1"/>
      </rPr>
      <t>Vida Útil          60 meses</t>
    </r>
  </si>
  <si>
    <t xml:space="preserve">cera de acabamento </t>
  </si>
  <si>
    <r>
      <t>Custo Mensal</t>
    </r>
    <r>
      <rPr>
        <sz val="12"/>
        <color rgb="FF000000"/>
        <rFont val="Times New Roman"/>
        <family val="1"/>
      </rPr>
      <t xml:space="preserve"> Vida Util         60 meses</t>
    </r>
  </si>
  <si>
    <r>
      <t xml:space="preserve">Custo mensal  </t>
    </r>
    <r>
      <rPr>
        <sz val="12"/>
        <color rgb="FF000000"/>
        <rFont val="Times New Roman"/>
        <family val="1"/>
      </rPr>
      <t>Vida útil  60 meses</t>
    </r>
  </si>
  <si>
    <t>Ciscador/Jardinagem</t>
  </si>
  <si>
    <t xml:space="preserve">                 UNIFORME POR SERVENTE (INDIVIDUAL) - POR POSTO </t>
  </si>
  <si>
    <t xml:space="preserve">Valor Unitário </t>
  </si>
  <si>
    <t>MATERIAIS</t>
  </si>
  <si>
    <t>MATERIAIS - UTENSÍLIOS</t>
  </si>
  <si>
    <t>EQUIPAMENTOS</t>
  </si>
  <si>
    <t>06 unidades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</si>
</sst>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[$R$-416]\ #,##0.00;[Red]\-[$R$-416]\ #,##0.00"/>
    <numFmt numFmtId="166" formatCode="&quot;R$ &quot;#,##0.00"/>
    <numFmt numFmtId="167" formatCode="_-&quot;R$ &quot;* #,##0.00_-;&quot;-R$ &quot;* #,##0.00_-;_-&quot;R$ &quot;* \-??_-;_-@_-"/>
    <numFmt numFmtId="168" formatCode="0_ "/>
    <numFmt numFmtId="169" formatCode="_-[$R$-416]\ * #,##0.00_-;\-[$R$-416]\ * #,##0.00_-;_-[$R$-416]\ * &quot;-&quot;??_-;_-@_-"/>
    <numFmt numFmtId="170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sz val="11"/>
      <name val="Calibri"/>
      <family val="2"/>
      <scheme val="minor"/>
    </font>
    <font>
      <b/>
      <sz val="11"/>
      <color indexed="8"/>
      <name val="Times New Roman"/>
      <family val="1"/>
    </font>
    <font>
      <b/>
      <sz val="10"/>
      <color indexed="8"/>
      <name val="Times New Roman"/>
      <family val="1"/>
    </font>
    <font>
      <sz val="11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8"/>
      <name val="Calibri"/>
      <family val="2"/>
      <scheme val="minor"/>
    </font>
    <font>
      <b/>
      <sz val="11"/>
      <name val="Arial"/>
      <family val="2"/>
    </font>
    <font>
      <b/>
      <sz val="9"/>
      <color indexed="8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theme="4" tint="0.59999389629810485"/>
        <bgColor indexed="44"/>
      </patternFill>
    </fill>
    <fill>
      <patternFill patternType="solid">
        <fgColor theme="4" tint="0.59999389629810485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44"/>
      </patternFill>
    </fill>
    <fill>
      <patternFill patternType="solid">
        <fgColor theme="9" tint="0.59999389629810485"/>
        <bgColor indexed="34"/>
      </patternFill>
    </fill>
    <fill>
      <patternFill patternType="solid">
        <fgColor theme="8" tint="0.59999389629810485"/>
        <bgColor indexed="3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theme="4" tint="0.59999389629810485"/>
        <bgColor indexed="3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46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66" fontId="9" fillId="0" borderId="8" xfId="0" applyNumberFormat="1" applyFont="1" applyBorder="1" applyAlignment="1">
      <alignment horizontal="center"/>
    </xf>
    <xf numFmtId="167" fontId="10" fillId="0" borderId="7" xfId="0" applyNumberFormat="1" applyFont="1" applyBorder="1" applyAlignment="1">
      <alignment wrapText="1"/>
    </xf>
    <xf numFmtId="167" fontId="0" fillId="0" borderId="7" xfId="0" applyNumberFormat="1" applyBorder="1" applyAlignment="1">
      <alignment wrapText="1"/>
    </xf>
    <xf numFmtId="166" fontId="9" fillId="0" borderId="7" xfId="0" applyNumberFormat="1" applyFont="1" applyBorder="1" applyAlignment="1">
      <alignment horizontal="center"/>
    </xf>
    <xf numFmtId="166" fontId="9" fillId="0" borderId="6" xfId="0" applyNumberFormat="1" applyFont="1" applyBorder="1" applyAlignment="1">
      <alignment horizontal="center"/>
    </xf>
    <xf numFmtId="167" fontId="11" fillId="10" borderId="6" xfId="0" applyNumberFormat="1" applyFont="1" applyFill="1" applyBorder="1" applyAlignment="1">
      <alignment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167" fontId="10" fillId="0" borderId="7" xfId="0" applyNumberFormat="1" applyFont="1" applyBorder="1"/>
    <xf numFmtId="49" fontId="9" fillId="0" borderId="7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67" fontId="10" fillId="0" borderId="6" xfId="0" applyNumberFormat="1" applyFont="1" applyBorder="1"/>
    <xf numFmtId="0" fontId="1" fillId="0" borderId="0" xfId="0" applyFont="1"/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9" fillId="0" borderId="2" xfId="0" applyNumberFormat="1" applyFont="1" applyBorder="1" applyAlignment="1">
      <alignment horizontal="left" vertical="center" indent="1"/>
    </xf>
    <xf numFmtId="166" fontId="9" fillId="0" borderId="2" xfId="0" applyNumberFormat="1" applyFont="1" applyBorder="1" applyAlignment="1">
      <alignment horizontal="center" vertical="center"/>
    </xf>
    <xf numFmtId="167" fontId="0" fillId="0" borderId="2" xfId="0" applyNumberFormat="1" applyBorder="1" applyAlignment="1">
      <alignment vertical="center" wrapText="1"/>
    </xf>
    <xf numFmtId="49" fontId="9" fillId="0" borderId="2" xfId="0" applyNumberFormat="1" applyFont="1" applyBorder="1" applyAlignment="1">
      <alignment horizontal="left" vertical="center" wrapText="1" indent="1"/>
    </xf>
    <xf numFmtId="167" fontId="17" fillId="10" borderId="2" xfId="0" applyNumberFormat="1" applyFont="1" applyFill="1" applyBorder="1" applyAlignment="1">
      <alignment vertical="center" wrapText="1"/>
    </xf>
    <xf numFmtId="167" fontId="17" fillId="11" borderId="2" xfId="0" applyNumberFormat="1" applyFont="1" applyFill="1" applyBorder="1" applyAlignment="1">
      <alignment vertical="center" wrapText="1"/>
    </xf>
    <xf numFmtId="167" fontId="11" fillId="10" borderId="1" xfId="0" applyNumberFormat="1" applyFont="1" applyFill="1" applyBorder="1" applyAlignment="1">
      <alignment wrapText="1"/>
    </xf>
    <xf numFmtId="167" fontId="11" fillId="11" borderId="1" xfId="0" applyNumberFormat="1" applyFont="1" applyFill="1" applyBorder="1" applyAlignment="1">
      <alignment wrapText="1"/>
    </xf>
    <xf numFmtId="167" fontId="11" fillId="11" borderId="1" xfId="0" applyNumberFormat="1" applyFont="1" applyFill="1" applyBorder="1"/>
    <xf numFmtId="167" fontId="19" fillId="11" borderId="7" xfId="0" applyNumberFormat="1" applyFont="1" applyFill="1" applyBorder="1"/>
    <xf numFmtId="167" fontId="11" fillId="10" borderId="7" xfId="0" applyNumberFormat="1" applyFont="1" applyFill="1" applyBorder="1"/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0" fontId="7" fillId="10" borderId="3" xfId="0" applyFont="1" applyFill="1" applyBorder="1" applyAlignment="1">
      <alignment horizontal="right"/>
    </xf>
    <xf numFmtId="0" fontId="7" fillId="0" borderId="18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10" fillId="0" borderId="1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43" fontId="0" fillId="0" borderId="0" xfId="0" applyNumberFormat="1"/>
    <xf numFmtId="164" fontId="0" fillId="0" borderId="0" xfId="0" applyNumberFormat="1"/>
    <xf numFmtId="0" fontId="8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/>
    </xf>
    <xf numFmtId="0" fontId="4" fillId="5" borderId="18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vertical="center"/>
    </xf>
    <xf numFmtId="0" fontId="2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7" fontId="5" fillId="0" borderId="0" xfId="0" applyNumberFormat="1" applyFont="1" applyAlignment="1">
      <alignment horizontal="center" vertical="center" wrapText="1"/>
    </xf>
    <xf numFmtId="7" fontId="1" fillId="0" borderId="0" xfId="0" applyNumberFormat="1" applyFont="1" applyAlignment="1">
      <alignment horizontal="center"/>
    </xf>
    <xf numFmtId="44" fontId="1" fillId="13" borderId="1" xfId="0" applyNumberFormat="1" applyFont="1" applyFill="1" applyBorder="1" applyAlignment="1">
      <alignment horizontal="center"/>
    </xf>
    <xf numFmtId="44" fontId="1" fillId="13" borderId="1" xfId="1" applyFont="1" applyFill="1" applyBorder="1" applyAlignment="1" applyProtection="1">
      <alignment horizontal="center"/>
    </xf>
    <xf numFmtId="170" fontId="17" fillId="15" borderId="2" xfId="0" applyNumberFormat="1" applyFont="1" applyFill="1" applyBorder="1" applyAlignment="1">
      <alignment vertical="center" wrapText="1"/>
    </xf>
    <xf numFmtId="168" fontId="12" fillId="14" borderId="1" xfId="0" applyNumberFormat="1" applyFont="1" applyFill="1" applyBorder="1" applyAlignment="1">
      <alignment vertical="center" wrapText="1"/>
    </xf>
    <xf numFmtId="167" fontId="9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167" fontId="12" fillId="8" borderId="1" xfId="0" applyNumberFormat="1" applyFont="1" applyFill="1" applyBorder="1" applyAlignment="1">
      <alignment vertical="center" wrapText="1"/>
    </xf>
    <xf numFmtId="164" fontId="12" fillId="8" borderId="1" xfId="0" applyNumberFormat="1" applyFont="1" applyFill="1" applyBorder="1" applyAlignment="1">
      <alignment vertical="center" wrapText="1"/>
    </xf>
    <xf numFmtId="0" fontId="11" fillId="15" borderId="1" xfId="0" applyFont="1" applyFill="1" applyBorder="1" applyAlignment="1">
      <alignment wrapText="1"/>
    </xf>
    <xf numFmtId="0" fontId="7" fillId="10" borderId="1" xfId="0" applyFont="1" applyFill="1" applyBorder="1"/>
    <xf numFmtId="166" fontId="9" fillId="0" borderId="1" xfId="0" applyNumberFormat="1" applyFont="1" applyBorder="1" applyAlignment="1">
      <alignment horizontal="center"/>
    </xf>
    <xf numFmtId="0" fontId="17" fillId="14" borderId="1" xfId="0" applyFont="1" applyFill="1" applyBorder="1"/>
    <xf numFmtId="0" fontId="1" fillId="12" borderId="1" xfId="0" applyFont="1" applyFill="1" applyBorder="1"/>
    <xf numFmtId="0" fontId="20" fillId="0" borderId="1" xfId="0" applyFont="1" applyBorder="1" applyAlignment="1">
      <alignment horizontal="center" vertical="center" wrapText="1"/>
    </xf>
    <xf numFmtId="169" fontId="7" fillId="0" borderId="1" xfId="0" applyNumberFormat="1" applyFont="1" applyBorder="1" applyAlignment="1">
      <alignment horizontal="right" vertical="center" wrapText="1"/>
    </xf>
    <xf numFmtId="3" fontId="17" fillId="14" borderId="1" xfId="0" applyNumberFormat="1" applyFont="1" applyFill="1" applyBorder="1"/>
    <xf numFmtId="1" fontId="11" fillId="15" borderId="1" xfId="0" applyNumberFormat="1" applyFont="1" applyFill="1" applyBorder="1" applyAlignment="1">
      <alignment wrapText="1"/>
    </xf>
    <xf numFmtId="164" fontId="7" fillId="8" borderId="1" xfId="0" applyNumberFormat="1" applyFont="1" applyFill="1" applyBorder="1" applyAlignment="1">
      <alignment vertical="center" wrapText="1"/>
    </xf>
    <xf numFmtId="164" fontId="17" fillId="8" borderId="1" xfId="0" applyNumberFormat="1" applyFont="1" applyFill="1" applyBorder="1"/>
    <xf numFmtId="164" fontId="14" fillId="0" borderId="1" xfId="0" applyNumberFormat="1" applyFont="1" applyBorder="1" applyAlignment="1">
      <alignment horizontal="center" vertical="center"/>
    </xf>
    <xf numFmtId="0" fontId="15" fillId="14" borderId="1" xfId="0" applyFont="1" applyFill="1" applyBorder="1"/>
    <xf numFmtId="164" fontId="15" fillId="8" borderId="1" xfId="0" applyNumberFormat="1" applyFont="1" applyFill="1" applyBorder="1"/>
    <xf numFmtId="164" fontId="15" fillId="12" borderId="1" xfId="0" applyNumberFormat="1" applyFont="1" applyFill="1" applyBorder="1"/>
    <xf numFmtId="2" fontId="12" fillId="12" borderId="1" xfId="0" applyNumberFormat="1" applyFont="1" applyFill="1" applyBorder="1" applyAlignment="1">
      <alignment vertical="center" wrapText="1"/>
    </xf>
    <xf numFmtId="0" fontId="12" fillId="14" borderId="1" xfId="0" applyFont="1" applyFill="1" applyBorder="1" applyAlignment="1">
      <alignment vertical="center" wrapText="1"/>
    </xf>
    <xf numFmtId="0" fontId="11" fillId="15" borderId="7" xfId="0" applyFont="1" applyFill="1" applyBorder="1"/>
    <xf numFmtId="44" fontId="21" fillId="13" borderId="1" xfId="0" applyNumberFormat="1" applyFont="1" applyFill="1" applyBorder="1" applyAlignment="1">
      <alignment horizontal="center" vertical="center" wrapText="1"/>
    </xf>
    <xf numFmtId="44" fontId="0" fillId="2" borderId="1" xfId="0" applyNumberFormat="1" applyFill="1" applyBorder="1" applyAlignment="1">
      <alignment horizontal="right"/>
    </xf>
    <xf numFmtId="44" fontId="0" fillId="4" borderId="1" xfId="0" applyNumberFormat="1" applyFill="1" applyBorder="1" applyAlignment="1">
      <alignment horizontal="right"/>
    </xf>
    <xf numFmtId="44" fontId="0" fillId="7" borderId="1" xfId="0" applyNumberFormat="1" applyFill="1" applyBorder="1" applyAlignment="1">
      <alignment horizontal="right"/>
    </xf>
    <xf numFmtId="44" fontId="6" fillId="8" borderId="1" xfId="0" applyNumberFormat="1" applyFont="1" applyFill="1" applyBorder="1" applyAlignment="1">
      <alignment horizontal="right" vertical="center"/>
    </xf>
    <xf numFmtId="167" fontId="0" fillId="0" borderId="7" xfId="0" applyNumberFormat="1" applyBorder="1" applyAlignment="1">
      <alignment vertical="center" wrapText="1"/>
    </xf>
    <xf numFmtId="167" fontId="0" fillId="0" borderId="6" xfId="0" applyNumberFormat="1" applyBorder="1" applyAlignment="1">
      <alignment vertical="center" wrapText="1"/>
    </xf>
    <xf numFmtId="44" fontId="0" fillId="0" borderId="1" xfId="0" applyNumberFormat="1" applyBorder="1"/>
    <xf numFmtId="44" fontId="14" fillId="0" borderId="1" xfId="0" applyNumberFormat="1" applyFont="1" applyBorder="1" applyAlignment="1">
      <alignment horizontal="center" vertical="center"/>
    </xf>
    <xf numFmtId="44" fontId="12" fillId="8" borderId="1" xfId="0" applyNumberFormat="1" applyFont="1" applyFill="1" applyBorder="1" applyAlignment="1">
      <alignment vertical="center" wrapText="1"/>
    </xf>
    <xf numFmtId="44" fontId="15" fillId="12" borderId="1" xfId="0" applyNumberFormat="1" applyFont="1" applyFill="1" applyBorder="1"/>
    <xf numFmtId="0" fontId="13" fillId="0" borderId="1" xfId="0" applyFont="1" applyBorder="1" applyAlignment="1">
      <alignment horizontal="left" vertical="center" indent="1"/>
    </xf>
    <xf numFmtId="0" fontId="14" fillId="0" borderId="1" xfId="0" applyFont="1" applyBorder="1" applyAlignment="1">
      <alignment horizontal="left" vertical="center" indent="1"/>
    </xf>
    <xf numFmtId="0" fontId="13" fillId="0" borderId="1" xfId="0" applyFont="1" applyBorder="1" applyAlignment="1">
      <alignment horizontal="left" vertical="center" wrapText="1" indent="1"/>
    </xf>
    <xf numFmtId="44" fontId="9" fillId="0" borderId="1" xfId="0" applyNumberFormat="1" applyFont="1" applyBorder="1" applyAlignment="1">
      <alignment horizontal="center" vertical="center"/>
    </xf>
    <xf numFmtId="44" fontId="23" fillId="0" borderId="1" xfId="0" applyNumberFormat="1" applyFont="1" applyBorder="1" applyAlignment="1">
      <alignment horizontal="center" vertical="center"/>
    </xf>
    <xf numFmtId="169" fontId="9" fillId="0" borderId="1" xfId="0" applyNumberFormat="1" applyFont="1" applyBorder="1" applyAlignment="1">
      <alignment horizontal="center" vertical="center"/>
    </xf>
    <xf numFmtId="169" fontId="23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67" fontId="10" fillId="0" borderId="2" xfId="0" applyNumberFormat="1" applyFont="1" applyBorder="1" applyAlignment="1">
      <alignment vertical="center" wrapText="1"/>
    </xf>
    <xf numFmtId="167" fontId="10" fillId="0" borderId="7" xfId="0" applyNumberFormat="1" applyFont="1" applyBorder="1" applyAlignment="1">
      <alignment vertical="center" wrapText="1"/>
    </xf>
    <xf numFmtId="167" fontId="10" fillId="0" borderId="6" xfId="0" applyNumberFormat="1" applyFont="1" applyBorder="1" applyAlignment="1">
      <alignment vertical="center" wrapText="1"/>
    </xf>
    <xf numFmtId="167" fontId="10" fillId="0" borderId="6" xfId="0" applyNumberFormat="1" applyFont="1" applyBorder="1" applyAlignment="1">
      <alignment wrapText="1"/>
    </xf>
    <xf numFmtId="164" fontId="11" fillId="16" borderId="1" xfId="0" applyNumberFormat="1" applyFont="1" applyFill="1" applyBorder="1" applyAlignment="1">
      <alignment wrapText="1"/>
    </xf>
    <xf numFmtId="0" fontId="20" fillId="0" borderId="8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right" vertical="center"/>
    </xf>
    <xf numFmtId="0" fontId="1" fillId="7" borderId="3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7" borderId="5" xfId="0" applyFont="1" applyFill="1" applyBorder="1" applyAlignment="1">
      <alignment horizontal="right"/>
    </xf>
    <xf numFmtId="0" fontId="4" fillId="9" borderId="3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168" fontId="12" fillId="12" borderId="1" xfId="0" applyNumberFormat="1" applyFont="1" applyFill="1" applyBorder="1" applyAlignment="1">
      <alignment horizontal="right" vertical="center" wrapText="1"/>
    </xf>
    <xf numFmtId="168" fontId="12" fillId="10" borderId="1" xfId="0" applyNumberFormat="1" applyFont="1" applyFill="1" applyBorder="1" applyAlignment="1">
      <alignment horizontal="center" vertical="center" wrapText="1"/>
    </xf>
    <xf numFmtId="0" fontId="16" fillId="12" borderId="2" xfId="0" applyFont="1" applyFill="1" applyBorder="1" applyAlignment="1">
      <alignment horizontal="center" vertical="center"/>
    </xf>
    <xf numFmtId="0" fontId="7" fillId="10" borderId="2" xfId="0" applyFont="1" applyFill="1" applyBorder="1" applyAlignment="1">
      <alignment horizontal="center" vertical="center"/>
    </xf>
    <xf numFmtId="0" fontId="7" fillId="10" borderId="2" xfId="0" applyFont="1" applyFill="1" applyBorder="1" applyAlignment="1">
      <alignment horizontal="right" vertical="center"/>
    </xf>
    <xf numFmtId="0" fontId="17" fillId="11" borderId="2" xfId="0" applyFont="1" applyFill="1" applyBorder="1" applyAlignment="1">
      <alignment horizontal="right" vertical="center"/>
    </xf>
    <xf numFmtId="0" fontId="1" fillId="12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168" fontId="12" fillId="8" borderId="1" xfId="0" applyNumberFormat="1" applyFont="1" applyFill="1" applyBorder="1" applyAlignment="1">
      <alignment horizontal="right" vertical="center" wrapText="1"/>
    </xf>
    <xf numFmtId="0" fontId="15" fillId="8" borderId="1" xfId="0" applyFont="1" applyFill="1" applyBorder="1" applyAlignment="1">
      <alignment horizontal="center"/>
    </xf>
    <xf numFmtId="168" fontId="7" fillId="8" borderId="1" xfId="0" applyNumberFormat="1" applyFont="1" applyFill="1" applyBorder="1" applyAlignment="1">
      <alignment horizontal="right" vertical="center" wrapText="1"/>
    </xf>
    <xf numFmtId="0" fontId="17" fillId="8" borderId="1" xfId="0" applyFont="1" applyFill="1" applyBorder="1" applyAlignment="1">
      <alignment horizontal="right"/>
    </xf>
    <xf numFmtId="0" fontId="17" fillId="12" borderId="1" xfId="0" applyFont="1" applyFill="1" applyBorder="1" applyAlignment="1">
      <alignment horizontal="right"/>
    </xf>
    <xf numFmtId="0" fontId="7" fillId="11" borderId="3" xfId="0" applyFont="1" applyFill="1" applyBorder="1" applyAlignment="1">
      <alignment horizontal="right"/>
    </xf>
    <xf numFmtId="0" fontId="7" fillId="11" borderId="4" xfId="0" applyFont="1" applyFill="1" applyBorder="1" applyAlignment="1">
      <alignment horizontal="right"/>
    </xf>
    <xf numFmtId="0" fontId="7" fillId="11" borderId="5" xfId="0" applyFont="1" applyFill="1" applyBorder="1" applyAlignment="1">
      <alignment horizontal="right"/>
    </xf>
    <xf numFmtId="0" fontId="1" fillId="12" borderId="1" xfId="0" applyFont="1" applyFill="1" applyBorder="1" applyAlignment="1">
      <alignment horizontal="center"/>
    </xf>
    <xf numFmtId="0" fontId="7" fillId="10" borderId="1" xfId="0" applyFont="1" applyFill="1" applyBorder="1" applyAlignment="1">
      <alignment horizontal="center"/>
    </xf>
    <xf numFmtId="0" fontId="16" fillId="12" borderId="1" xfId="0" applyFont="1" applyFill="1" applyBorder="1" applyAlignment="1">
      <alignment horizontal="center"/>
    </xf>
    <xf numFmtId="0" fontId="7" fillId="10" borderId="1" xfId="0" applyFont="1" applyFill="1" applyBorder="1" applyAlignment="1">
      <alignment horizontal="right"/>
    </xf>
    <xf numFmtId="0" fontId="7" fillId="10" borderId="3" xfId="0" applyFont="1" applyFill="1" applyBorder="1" applyAlignment="1">
      <alignment horizontal="right"/>
    </xf>
    <xf numFmtId="0" fontId="7" fillId="10" borderId="4" xfId="0" applyFont="1" applyFill="1" applyBorder="1" applyAlignment="1">
      <alignment horizontal="right"/>
    </xf>
    <xf numFmtId="0" fontId="7" fillId="10" borderId="5" xfId="0" applyFont="1" applyFill="1" applyBorder="1" applyAlignment="1">
      <alignment horizontal="right"/>
    </xf>
    <xf numFmtId="0" fontId="15" fillId="8" borderId="3" xfId="0" applyFont="1" applyFill="1" applyBorder="1" applyAlignment="1">
      <alignment horizontal="center"/>
    </xf>
    <xf numFmtId="0" fontId="15" fillId="8" borderId="4" xfId="0" applyFont="1" applyFill="1" applyBorder="1" applyAlignment="1">
      <alignment horizontal="center"/>
    </xf>
    <xf numFmtId="0" fontId="15" fillId="8" borderId="5" xfId="0" applyFont="1" applyFill="1" applyBorder="1" applyAlignment="1">
      <alignment horizontal="center"/>
    </xf>
    <xf numFmtId="168" fontId="7" fillId="8" borderId="3" xfId="0" applyNumberFormat="1" applyFont="1" applyFill="1" applyBorder="1" applyAlignment="1">
      <alignment horizontal="right" vertical="center" wrapText="1"/>
    </xf>
    <xf numFmtId="168" fontId="7" fillId="8" borderId="4" xfId="0" applyNumberFormat="1" applyFont="1" applyFill="1" applyBorder="1" applyAlignment="1">
      <alignment horizontal="right" vertical="center" wrapText="1"/>
    </xf>
    <xf numFmtId="168" fontId="7" fillId="8" borderId="5" xfId="0" applyNumberFormat="1" applyFont="1" applyFill="1" applyBorder="1" applyAlignment="1">
      <alignment horizontal="right" vertical="center" wrapText="1"/>
    </xf>
    <xf numFmtId="0" fontId="17" fillId="8" borderId="3" xfId="0" applyFont="1" applyFill="1" applyBorder="1" applyAlignment="1">
      <alignment horizontal="right"/>
    </xf>
    <xf numFmtId="0" fontId="17" fillId="8" borderId="4" xfId="0" applyFont="1" applyFill="1" applyBorder="1" applyAlignment="1">
      <alignment horizontal="right"/>
    </xf>
    <xf numFmtId="0" fontId="17" fillId="8" borderId="5" xfId="0" applyFont="1" applyFill="1" applyBorder="1" applyAlignment="1">
      <alignment horizontal="right"/>
    </xf>
    <xf numFmtId="0" fontId="17" fillId="12" borderId="3" xfId="0" applyFont="1" applyFill="1" applyBorder="1" applyAlignment="1">
      <alignment horizontal="right"/>
    </xf>
    <xf numFmtId="0" fontId="17" fillId="12" borderId="4" xfId="0" applyFont="1" applyFill="1" applyBorder="1" applyAlignment="1">
      <alignment horizontal="right"/>
    </xf>
    <xf numFmtId="0" fontId="17" fillId="12" borderId="5" xfId="0" applyFont="1" applyFill="1" applyBorder="1" applyAlignment="1">
      <alignment horizontal="right"/>
    </xf>
    <xf numFmtId="0" fontId="1" fillId="12" borderId="3" xfId="0" applyFont="1" applyFill="1" applyBorder="1" applyAlignment="1">
      <alignment horizontal="center"/>
    </xf>
    <xf numFmtId="0" fontId="1" fillId="12" borderId="4" xfId="0" applyFont="1" applyFill="1" applyBorder="1" applyAlignment="1">
      <alignment horizontal="center"/>
    </xf>
    <xf numFmtId="0" fontId="1" fillId="12" borderId="5" xfId="0" applyFont="1" applyFill="1" applyBorder="1" applyAlignment="1">
      <alignment horizontal="center"/>
    </xf>
    <xf numFmtId="0" fontId="7" fillId="10" borderId="3" xfId="0" applyFont="1" applyFill="1" applyBorder="1" applyAlignment="1">
      <alignment horizontal="center"/>
    </xf>
    <xf numFmtId="0" fontId="7" fillId="10" borderId="4" xfId="0" applyFont="1" applyFill="1" applyBorder="1" applyAlignment="1">
      <alignment horizontal="center"/>
    </xf>
    <xf numFmtId="0" fontId="7" fillId="10" borderId="5" xfId="0" applyFont="1" applyFill="1" applyBorder="1" applyAlignment="1">
      <alignment horizontal="center"/>
    </xf>
    <xf numFmtId="0" fontId="15" fillId="8" borderId="3" xfId="0" applyFont="1" applyFill="1" applyBorder="1" applyAlignment="1">
      <alignment horizontal="right"/>
    </xf>
    <xf numFmtId="0" fontId="15" fillId="8" borderId="4" xfId="0" applyFont="1" applyFill="1" applyBorder="1" applyAlignment="1">
      <alignment horizontal="right"/>
    </xf>
    <xf numFmtId="0" fontId="15" fillId="8" borderId="5" xfId="0" applyFont="1" applyFill="1" applyBorder="1" applyAlignment="1">
      <alignment horizontal="right"/>
    </xf>
    <xf numFmtId="0" fontId="15" fillId="12" borderId="3" xfId="0" applyFont="1" applyFill="1" applyBorder="1" applyAlignment="1">
      <alignment horizontal="right"/>
    </xf>
    <xf numFmtId="0" fontId="15" fillId="12" borderId="4" xfId="0" applyFont="1" applyFill="1" applyBorder="1" applyAlignment="1">
      <alignment horizontal="right"/>
    </xf>
    <xf numFmtId="168" fontId="7" fillId="10" borderId="3" xfId="0" applyNumberFormat="1" applyFont="1" applyFill="1" applyBorder="1" applyAlignment="1">
      <alignment horizontal="center" vertical="center" wrapText="1"/>
    </xf>
    <xf numFmtId="168" fontId="7" fillId="10" borderId="4" xfId="0" applyNumberFormat="1" applyFont="1" applyFill="1" applyBorder="1" applyAlignment="1">
      <alignment horizontal="center" vertical="center" wrapText="1"/>
    </xf>
    <xf numFmtId="168" fontId="7" fillId="10" borderId="5" xfId="0" applyNumberFormat="1" applyFont="1" applyFill="1" applyBorder="1" applyAlignment="1">
      <alignment horizontal="center" vertical="center" wrapText="1"/>
    </xf>
    <xf numFmtId="0" fontId="7" fillId="16" borderId="3" xfId="0" applyFont="1" applyFill="1" applyBorder="1" applyAlignment="1">
      <alignment horizontal="right"/>
    </xf>
    <xf numFmtId="0" fontId="7" fillId="16" borderId="4" xfId="0" applyFont="1" applyFill="1" applyBorder="1" applyAlignment="1">
      <alignment horizontal="right"/>
    </xf>
    <xf numFmtId="0" fontId="7" fillId="16" borderId="5" xfId="0" applyFont="1" applyFill="1" applyBorder="1" applyAlignment="1">
      <alignment horizontal="right"/>
    </xf>
    <xf numFmtId="168" fontId="12" fillId="10" borderId="3" xfId="0" applyNumberFormat="1" applyFont="1" applyFill="1" applyBorder="1" applyAlignment="1">
      <alignment horizontal="center" vertical="center" wrapText="1"/>
    </xf>
    <xf numFmtId="168" fontId="12" fillId="10" borderId="4" xfId="0" applyNumberFormat="1" applyFont="1" applyFill="1" applyBorder="1" applyAlignment="1">
      <alignment horizontal="center" vertical="center" wrapText="1"/>
    </xf>
    <xf numFmtId="168" fontId="12" fillId="10" borderId="5" xfId="0" applyNumberFormat="1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right"/>
    </xf>
    <xf numFmtId="0" fontId="15" fillId="12" borderId="1" xfId="0" applyFont="1" applyFill="1" applyBorder="1" applyAlignment="1">
      <alignment horizontal="right"/>
    </xf>
    <xf numFmtId="0" fontId="7" fillId="10" borderId="6" xfId="0" applyFont="1" applyFill="1" applyBorder="1" applyAlignment="1">
      <alignment horizontal="right"/>
    </xf>
    <xf numFmtId="0" fontId="11" fillId="11" borderId="1" xfId="0" applyFont="1" applyFill="1" applyBorder="1" applyAlignment="1">
      <alignment horizontal="right"/>
    </xf>
    <xf numFmtId="0" fontId="1" fillId="8" borderId="1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1" fillId="8" borderId="5" xfId="0" applyFont="1" applyFill="1" applyBorder="1" applyAlignment="1">
      <alignment horizontal="center"/>
    </xf>
    <xf numFmtId="0" fontId="13" fillId="8" borderId="3" xfId="0" applyFont="1" applyFill="1" applyBorder="1" applyAlignment="1">
      <alignment horizontal="center"/>
    </xf>
    <xf numFmtId="0" fontId="13" fillId="8" borderId="4" xfId="0" applyFont="1" applyFill="1" applyBorder="1" applyAlignment="1">
      <alignment horizontal="center"/>
    </xf>
    <xf numFmtId="0" fontId="13" fillId="8" borderId="5" xfId="0" applyFont="1" applyFill="1" applyBorder="1" applyAlignment="1">
      <alignment horizontal="center"/>
    </xf>
    <xf numFmtId="168" fontId="12" fillId="8" borderId="3" xfId="0" applyNumberFormat="1" applyFont="1" applyFill="1" applyBorder="1" applyAlignment="1">
      <alignment horizontal="right" vertical="center" wrapText="1"/>
    </xf>
    <xf numFmtId="168" fontId="12" fillId="8" borderId="4" xfId="0" applyNumberFormat="1" applyFont="1" applyFill="1" applyBorder="1" applyAlignment="1">
      <alignment horizontal="right" vertical="center" wrapText="1"/>
    </xf>
    <xf numFmtId="168" fontId="12" fillId="8" borderId="5" xfId="0" applyNumberFormat="1" applyFont="1" applyFill="1" applyBorder="1" applyAlignment="1">
      <alignment horizontal="right" vertical="center" wrapText="1"/>
    </xf>
    <xf numFmtId="0" fontId="15" fillId="12" borderId="5" xfId="0" applyFont="1" applyFill="1" applyBorder="1" applyAlignment="1">
      <alignment horizontal="right"/>
    </xf>
    <xf numFmtId="0" fontId="8" fillId="10" borderId="9" xfId="0" applyFont="1" applyFill="1" applyBorder="1" applyAlignment="1">
      <alignment horizontal="right"/>
    </xf>
    <xf numFmtId="0" fontId="8" fillId="10" borderId="20" xfId="0" applyFont="1" applyFill="1" applyBorder="1" applyAlignment="1">
      <alignment horizontal="right"/>
    </xf>
    <xf numFmtId="0" fontId="8" fillId="10" borderId="10" xfId="0" applyFont="1" applyFill="1" applyBorder="1" applyAlignment="1">
      <alignment horizontal="right"/>
    </xf>
    <xf numFmtId="0" fontId="8" fillId="10" borderId="7" xfId="0" applyFont="1" applyFill="1" applyBorder="1" applyAlignment="1">
      <alignment horizontal="right"/>
    </xf>
    <xf numFmtId="0" fontId="17" fillId="11" borderId="7" xfId="0" applyFont="1" applyFill="1" applyBorder="1" applyAlignment="1">
      <alignment horizontal="right"/>
    </xf>
    <xf numFmtId="0" fontId="5" fillId="0" borderId="11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horizontal="left" vertical="center" wrapText="1" indent="1"/>
    </xf>
    <xf numFmtId="0" fontId="5" fillId="0" borderId="12" xfId="0" applyFont="1" applyBorder="1" applyAlignment="1">
      <alignment horizontal="left" vertical="center" wrapText="1" indent="1"/>
    </xf>
    <xf numFmtId="0" fontId="14" fillId="0" borderId="1" xfId="0" applyFont="1" applyBorder="1" applyAlignment="1">
      <alignment horizontal="left" vertical="center" wrapText="1" indent="1"/>
    </xf>
    <xf numFmtId="0" fontId="9" fillId="0" borderId="1" xfId="0" applyFont="1" applyBorder="1" applyAlignment="1">
      <alignment horizontal="left" vertical="center" indent="1"/>
    </xf>
    <xf numFmtId="0" fontId="23" fillId="0" borderId="1" xfId="0" applyFont="1" applyBorder="1" applyAlignment="1">
      <alignment horizontal="left" vertical="center" indent="1"/>
    </xf>
    <xf numFmtId="0" fontId="9" fillId="0" borderId="8" xfId="0" applyFont="1" applyBorder="1" applyAlignment="1">
      <alignment horizontal="left" indent="1"/>
    </xf>
    <xf numFmtId="0" fontId="9" fillId="0" borderId="7" xfId="0" applyFont="1" applyBorder="1" applyAlignment="1">
      <alignment horizontal="left" indent="1"/>
    </xf>
    <xf numFmtId="0" fontId="23" fillId="0" borderId="11" xfId="0" applyFont="1" applyBorder="1" applyAlignment="1">
      <alignment horizontal="left" vertical="center" wrapText="1" indent="1"/>
    </xf>
    <xf numFmtId="0" fontId="23" fillId="0" borderId="7" xfId="0" applyFont="1" applyBorder="1" applyAlignment="1">
      <alignment horizontal="left" vertical="center" wrapText="1" indent="1"/>
    </xf>
    <xf numFmtId="0" fontId="23" fillId="0" borderId="10" xfId="0" applyFont="1" applyBorder="1" applyAlignment="1">
      <alignment horizontal="left" vertical="center" wrapText="1" indent="1"/>
    </xf>
    <xf numFmtId="0" fontId="9" fillId="0" borderId="10" xfId="0" applyFont="1" applyBorder="1" applyAlignment="1">
      <alignment horizontal="left" indent="1"/>
    </xf>
    <xf numFmtId="0" fontId="9" fillId="0" borderId="11" xfId="0" applyFont="1" applyBorder="1" applyAlignment="1">
      <alignment horizontal="left" indent="1"/>
    </xf>
    <xf numFmtId="0" fontId="9" fillId="0" borderId="7" xfId="0" applyFont="1" applyBorder="1" applyAlignment="1">
      <alignment horizontal="left" vertical="top" wrapText="1" indent="1"/>
    </xf>
    <xf numFmtId="0" fontId="9" fillId="0" borderId="7" xfId="0" applyFont="1" applyBorder="1" applyAlignment="1">
      <alignment horizontal="left" wrapText="1" indent="1"/>
    </xf>
    <xf numFmtId="0" fontId="9" fillId="0" borderId="6" xfId="0" applyFont="1" applyBorder="1" applyAlignment="1">
      <alignment horizontal="left" indent="1"/>
    </xf>
    <xf numFmtId="0" fontId="5" fillId="0" borderId="8" xfId="0" applyFont="1" applyBorder="1" applyAlignment="1">
      <alignment horizontal="left" vertical="center" wrapText="1" indent="1"/>
    </xf>
    <xf numFmtId="0" fontId="9" fillId="0" borderId="1" xfId="0" applyFont="1" applyBorder="1" applyAlignment="1">
      <alignment horizontal="left" indent="1"/>
    </xf>
    <xf numFmtId="0" fontId="10" fillId="0" borderId="1" xfId="0" applyFont="1" applyBorder="1" applyAlignment="1">
      <alignment horizontal="left" vertical="center" wrapText="1" indent="1"/>
    </xf>
    <xf numFmtId="0" fontId="10" fillId="0" borderId="7" xfId="0" applyFont="1" applyBorder="1" applyAlignment="1">
      <alignment horizontal="left" vertical="center" wrapText="1" indent="1"/>
    </xf>
    <xf numFmtId="0" fontId="9" fillId="0" borderId="11" xfId="0" applyFont="1" applyBorder="1" applyAlignment="1">
      <alignment horizontal="left" wrapText="1" indent="1"/>
    </xf>
    <xf numFmtId="0" fontId="10" fillId="0" borderId="11" xfId="0" applyFont="1" applyBorder="1" applyAlignment="1">
      <alignment horizontal="left" vertical="center" wrapText="1" indent="1"/>
    </xf>
    <xf numFmtId="0" fontId="9" fillId="0" borderId="8" xfId="0" applyFont="1" applyBorder="1" applyAlignment="1">
      <alignment horizontal="left" wrapText="1" indent="1"/>
    </xf>
    <xf numFmtId="0" fontId="9" fillId="0" borderId="10" xfId="0" applyFont="1" applyBorder="1" applyAlignment="1">
      <alignment horizontal="left" wrapText="1" indent="1"/>
    </xf>
    <xf numFmtId="0" fontId="9" fillId="0" borderId="6" xfId="0" applyFont="1" applyBorder="1" applyAlignment="1">
      <alignment horizontal="left" wrapText="1" indent="1"/>
    </xf>
    <xf numFmtId="167" fontId="11" fillId="10" borderId="6" xfId="0" applyNumberFormat="1" applyFont="1" applyFill="1" applyBorder="1" applyAlignment="1">
      <alignment vertical="center" wrapText="1"/>
    </xf>
    <xf numFmtId="0" fontId="1" fillId="12" borderId="3" xfId="0" applyFont="1" applyFill="1" applyBorder="1" applyAlignment="1">
      <alignment horizontal="center" vertical="center"/>
    </xf>
    <xf numFmtId="0" fontId="0" fillId="12" borderId="4" xfId="0" applyFill="1" applyBorder="1" applyAlignment="1">
      <alignment horizontal="center" vertical="center"/>
    </xf>
    <xf numFmtId="0" fontId="0" fillId="12" borderId="5" xfId="0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E5C493"/>
      <color rgb="FFD33C23"/>
      <color rgb="FFE5A19F"/>
      <color rgb="FFA1CED7"/>
      <color rgb="FFDE4E36"/>
      <color rgb="FFE7F9F8"/>
      <color rgb="FFC8F0EE"/>
      <color rgb="FFDFF3F3"/>
      <color rgb="FFCC392A"/>
      <color rgb="FFC138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zoomScale="120" zoomScaleNormal="120" workbookViewId="0">
      <selection activeCell="A13" sqref="A13:C13"/>
    </sheetView>
  </sheetViews>
  <sheetFormatPr defaultRowHeight="15" x14ac:dyDescent="0.25"/>
  <cols>
    <col min="1" max="1" width="24.85546875" customWidth="1"/>
    <col min="2" max="2" width="18.85546875" customWidth="1"/>
    <col min="3" max="3" width="17" bestFit="1" customWidth="1"/>
    <col min="4" max="4" width="18.140625" customWidth="1"/>
    <col min="5" max="7" width="9.140625" customWidth="1"/>
  </cols>
  <sheetData>
    <row r="1" spans="1:4" ht="15" customHeight="1" x14ac:dyDescent="0.25">
      <c r="A1" s="132" t="s">
        <v>293</v>
      </c>
      <c r="B1" s="132"/>
      <c r="C1" s="132"/>
      <c r="D1" s="132"/>
    </row>
    <row r="2" spans="1:4" x14ac:dyDescent="0.25">
      <c r="A2" s="132"/>
      <c r="B2" s="132"/>
      <c r="C2" s="132"/>
      <c r="D2" s="132"/>
    </row>
    <row r="3" spans="1:4" x14ac:dyDescent="0.25">
      <c r="A3" s="132"/>
      <c r="B3" s="132"/>
      <c r="C3" s="132"/>
      <c r="D3" s="132"/>
    </row>
    <row r="4" spans="1:4" x14ac:dyDescent="0.25">
      <c r="A4" s="6" t="s">
        <v>0</v>
      </c>
      <c r="B4" s="6" t="s">
        <v>1</v>
      </c>
      <c r="C4" s="6" t="s">
        <v>2</v>
      </c>
      <c r="D4" s="6" t="s">
        <v>3</v>
      </c>
    </row>
    <row r="5" spans="1:4" x14ac:dyDescent="0.25">
      <c r="A5" s="2" t="s">
        <v>4</v>
      </c>
      <c r="B5" s="2" t="s">
        <v>6</v>
      </c>
      <c r="C5" s="106"/>
      <c r="D5" s="106">
        <f>4*C5</f>
        <v>0</v>
      </c>
    </row>
    <row r="6" spans="1:4" x14ac:dyDescent="0.25">
      <c r="A6" s="4" t="s">
        <v>5</v>
      </c>
      <c r="B6" s="5" t="s">
        <v>6</v>
      </c>
      <c r="C6" s="107"/>
      <c r="D6" s="107">
        <f>4*C6</f>
        <v>0</v>
      </c>
    </row>
    <row r="7" spans="1:4" x14ac:dyDescent="0.25">
      <c r="A7" s="2" t="s">
        <v>7</v>
      </c>
      <c r="B7" s="3" t="s">
        <v>8</v>
      </c>
      <c r="C7" s="106"/>
      <c r="D7" s="106">
        <f>2*C7</f>
        <v>0</v>
      </c>
    </row>
    <row r="8" spans="1:4" x14ac:dyDescent="0.25">
      <c r="A8" s="4" t="s">
        <v>9</v>
      </c>
      <c r="B8" s="4" t="s">
        <v>10</v>
      </c>
      <c r="C8" s="107"/>
      <c r="D8" s="107">
        <f>1*C8</f>
        <v>0</v>
      </c>
    </row>
    <row r="9" spans="1:4" x14ac:dyDescent="0.25">
      <c r="A9" s="2" t="s">
        <v>11</v>
      </c>
      <c r="B9" s="3" t="s">
        <v>298</v>
      </c>
      <c r="C9" s="106"/>
      <c r="D9" s="106">
        <f>6*C9</f>
        <v>0</v>
      </c>
    </row>
    <row r="10" spans="1:4" x14ac:dyDescent="0.25">
      <c r="A10" s="4" t="s">
        <v>12</v>
      </c>
      <c r="B10" s="4" t="s">
        <v>8</v>
      </c>
      <c r="C10" s="107"/>
      <c r="D10" s="107">
        <f>2*C10</f>
        <v>0</v>
      </c>
    </row>
    <row r="11" spans="1:4" x14ac:dyDescent="0.25">
      <c r="A11" s="2" t="s">
        <v>13</v>
      </c>
      <c r="B11" s="2" t="s">
        <v>10</v>
      </c>
      <c r="C11" s="106"/>
      <c r="D11" s="106">
        <f>1*C11</f>
        <v>0</v>
      </c>
    </row>
    <row r="12" spans="1:4" x14ac:dyDescent="0.25">
      <c r="A12" s="134" t="s">
        <v>14</v>
      </c>
      <c r="B12" s="135"/>
      <c r="C12" s="136"/>
      <c r="D12" s="108">
        <f>SUM(D5:D11)</f>
        <v>0</v>
      </c>
    </row>
    <row r="13" spans="1:4" x14ac:dyDescent="0.25">
      <c r="A13" s="133" t="s">
        <v>15</v>
      </c>
      <c r="B13" s="133"/>
      <c r="C13" s="133"/>
      <c r="D13" s="109">
        <f>(D12/12)</f>
        <v>0</v>
      </c>
    </row>
  </sheetData>
  <mergeCells count="3">
    <mergeCell ref="A1:D3"/>
    <mergeCell ref="A13:C13"/>
    <mergeCell ref="A12:C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topLeftCell="A54" zoomScale="80" zoomScaleNormal="80" workbookViewId="0">
      <selection activeCell="E63" sqref="E63"/>
    </sheetView>
  </sheetViews>
  <sheetFormatPr defaultRowHeight="15" x14ac:dyDescent="0.25"/>
  <cols>
    <col min="1" max="1" width="73.5703125" customWidth="1"/>
    <col min="2" max="2" width="14.28515625" customWidth="1"/>
    <col min="3" max="3" width="17.5703125" customWidth="1"/>
    <col min="4" max="4" width="14.42578125" customWidth="1"/>
    <col min="5" max="5" width="17.140625" customWidth="1"/>
    <col min="6" max="6" width="19.7109375" customWidth="1"/>
  </cols>
  <sheetData>
    <row r="1" spans="1:8" ht="20.100000000000001" customHeight="1" x14ac:dyDescent="0.25">
      <c r="A1" s="200" t="s">
        <v>91</v>
      </c>
      <c r="B1" s="200"/>
      <c r="C1" s="200"/>
      <c r="D1" s="200"/>
      <c r="E1" s="200"/>
    </row>
    <row r="2" spans="1:8" ht="20.100000000000001" customHeight="1" x14ac:dyDescent="0.25">
      <c r="A2" s="158" t="s">
        <v>167</v>
      </c>
      <c r="B2" s="158"/>
      <c r="C2" s="158"/>
      <c r="D2" s="158"/>
      <c r="E2" s="158"/>
    </row>
    <row r="3" spans="1:8" ht="25.5" x14ac:dyDescent="0.25">
      <c r="A3" s="15" t="s">
        <v>93</v>
      </c>
      <c r="B3" s="15" t="s">
        <v>94</v>
      </c>
      <c r="C3" s="15" t="s">
        <v>146</v>
      </c>
      <c r="D3" s="16" t="s">
        <v>55</v>
      </c>
      <c r="E3" s="16" t="s">
        <v>3</v>
      </c>
      <c r="F3" s="49"/>
      <c r="G3" s="50"/>
      <c r="H3" s="50"/>
    </row>
    <row r="4" spans="1:8" x14ac:dyDescent="0.25">
      <c r="A4" s="238" t="s">
        <v>168</v>
      </c>
      <c r="B4" s="17" t="s">
        <v>101</v>
      </c>
      <c r="C4" s="51">
        <v>50</v>
      </c>
      <c r="D4" s="18"/>
      <c r="E4" s="19">
        <f>D4*C4</f>
        <v>0</v>
      </c>
    </row>
    <row r="5" spans="1:8" x14ac:dyDescent="0.25">
      <c r="A5" s="236" t="s">
        <v>31</v>
      </c>
      <c r="B5" s="20" t="s">
        <v>99</v>
      </c>
      <c r="C5" s="51">
        <v>60</v>
      </c>
      <c r="D5" s="18"/>
      <c r="E5" s="19">
        <f t="shared" ref="E4:E42" si="0">D5*C5</f>
        <v>0</v>
      </c>
    </row>
    <row r="6" spans="1:8" x14ac:dyDescent="0.25">
      <c r="A6" s="236" t="s">
        <v>278</v>
      </c>
      <c r="B6" s="20" t="s">
        <v>99</v>
      </c>
      <c r="C6" s="51">
        <v>120</v>
      </c>
      <c r="D6" s="18"/>
      <c r="E6" s="19">
        <f t="shared" si="0"/>
        <v>0</v>
      </c>
    </row>
    <row r="7" spans="1:8" x14ac:dyDescent="0.25">
      <c r="A7" s="239" t="s">
        <v>279</v>
      </c>
      <c r="B7" s="20" t="s">
        <v>99</v>
      </c>
      <c r="C7" s="51">
        <v>8</v>
      </c>
      <c r="D7" s="18"/>
      <c r="E7" s="19">
        <f>D7*C7</f>
        <v>0</v>
      </c>
    </row>
    <row r="8" spans="1:8" x14ac:dyDescent="0.25">
      <c r="A8" s="230" t="s">
        <v>289</v>
      </c>
      <c r="B8" s="20" t="s">
        <v>101</v>
      </c>
      <c r="C8" s="52">
        <v>5</v>
      </c>
      <c r="D8" s="18"/>
      <c r="E8" s="19">
        <f t="shared" ref="E8:E42" si="1">D8*C8</f>
        <v>0</v>
      </c>
    </row>
    <row r="9" spans="1:8" x14ac:dyDescent="0.25">
      <c r="A9" s="230" t="s">
        <v>180</v>
      </c>
      <c r="B9" s="20" t="s">
        <v>101</v>
      </c>
      <c r="C9" s="52">
        <v>4</v>
      </c>
      <c r="D9" s="18"/>
      <c r="E9" s="19">
        <f t="shared" si="1"/>
        <v>0</v>
      </c>
    </row>
    <row r="10" spans="1:8" x14ac:dyDescent="0.25">
      <c r="A10" s="230" t="s">
        <v>67</v>
      </c>
      <c r="B10" s="20" t="s">
        <v>99</v>
      </c>
      <c r="C10" s="52">
        <v>2</v>
      </c>
      <c r="D10" s="18"/>
      <c r="E10" s="19">
        <f t="shared" si="1"/>
        <v>0</v>
      </c>
    </row>
    <row r="11" spans="1:8" x14ac:dyDescent="0.25">
      <c r="A11" s="230" t="s">
        <v>100</v>
      </c>
      <c r="B11" s="20" t="s">
        <v>101</v>
      </c>
      <c r="C11" s="52">
        <v>60</v>
      </c>
      <c r="D11" s="18"/>
      <c r="E11" s="19">
        <f t="shared" si="1"/>
        <v>0</v>
      </c>
    </row>
    <row r="12" spans="1:8" x14ac:dyDescent="0.25">
      <c r="A12" s="230" t="s">
        <v>178</v>
      </c>
      <c r="B12" s="20" t="s">
        <v>101</v>
      </c>
      <c r="C12" s="52">
        <v>12</v>
      </c>
      <c r="D12" s="18"/>
      <c r="E12" s="19">
        <f t="shared" si="1"/>
        <v>0</v>
      </c>
    </row>
    <row r="13" spans="1:8" x14ac:dyDescent="0.25">
      <c r="A13" s="225" t="s">
        <v>253</v>
      </c>
      <c r="B13" s="20" t="s">
        <v>101</v>
      </c>
      <c r="C13" s="52">
        <v>12</v>
      </c>
      <c r="D13" s="18"/>
      <c r="E13" s="19">
        <f t="shared" si="1"/>
        <v>0</v>
      </c>
    </row>
    <row r="14" spans="1:8" x14ac:dyDescent="0.25">
      <c r="A14" s="230" t="s">
        <v>171</v>
      </c>
      <c r="B14" s="20" t="s">
        <v>99</v>
      </c>
      <c r="C14" s="52">
        <v>16</v>
      </c>
      <c r="D14" s="18"/>
      <c r="E14" s="19">
        <f t="shared" si="1"/>
        <v>0</v>
      </c>
    </row>
    <row r="15" spans="1:8" x14ac:dyDescent="0.25">
      <c r="A15" s="224" t="s">
        <v>202</v>
      </c>
      <c r="B15" s="20" t="s">
        <v>101</v>
      </c>
      <c r="C15" s="52">
        <v>24</v>
      </c>
      <c r="D15" s="18"/>
      <c r="E15" s="19">
        <f t="shared" si="1"/>
        <v>0</v>
      </c>
    </row>
    <row r="16" spans="1:8" x14ac:dyDescent="0.25">
      <c r="A16" s="230" t="s">
        <v>104</v>
      </c>
      <c r="B16" s="20" t="s">
        <v>99</v>
      </c>
      <c r="C16" s="52">
        <v>2</v>
      </c>
      <c r="D16" s="18"/>
      <c r="E16" s="19">
        <f t="shared" si="1"/>
        <v>0</v>
      </c>
    </row>
    <row r="17" spans="1:5" x14ac:dyDescent="0.25">
      <c r="A17" s="230" t="s">
        <v>71</v>
      </c>
      <c r="B17" s="20" t="s">
        <v>99</v>
      </c>
      <c r="C17" s="52">
        <v>2</v>
      </c>
      <c r="D17" s="18"/>
      <c r="E17" s="19">
        <f t="shared" si="1"/>
        <v>0</v>
      </c>
    </row>
    <row r="18" spans="1:5" x14ac:dyDescent="0.25">
      <c r="A18" s="230" t="s">
        <v>248</v>
      </c>
      <c r="B18" s="20" t="s">
        <v>172</v>
      </c>
      <c r="C18" s="52">
        <v>4</v>
      </c>
      <c r="D18" s="18"/>
      <c r="E18" s="19">
        <f t="shared" si="1"/>
        <v>0</v>
      </c>
    </row>
    <row r="19" spans="1:5" x14ac:dyDescent="0.25">
      <c r="A19" s="230" t="s">
        <v>250</v>
      </c>
      <c r="B19" s="20" t="s">
        <v>106</v>
      </c>
      <c r="C19" s="52">
        <v>12</v>
      </c>
      <c r="D19" s="18"/>
      <c r="E19" s="19">
        <f t="shared" si="1"/>
        <v>0</v>
      </c>
    </row>
    <row r="20" spans="1:5" x14ac:dyDescent="0.25">
      <c r="A20" s="230" t="s">
        <v>107</v>
      </c>
      <c r="B20" s="20" t="s">
        <v>99</v>
      </c>
      <c r="C20" s="52">
        <v>72</v>
      </c>
      <c r="D20" s="18"/>
      <c r="E20" s="19">
        <f t="shared" si="1"/>
        <v>0</v>
      </c>
    </row>
    <row r="21" spans="1:5" x14ac:dyDescent="0.25">
      <c r="A21" s="230" t="s">
        <v>177</v>
      </c>
      <c r="B21" s="20" t="s">
        <v>101</v>
      </c>
      <c r="C21" s="52">
        <v>4</v>
      </c>
      <c r="D21" s="18"/>
      <c r="E21" s="19">
        <f t="shared" si="1"/>
        <v>0</v>
      </c>
    </row>
    <row r="22" spans="1:5" x14ac:dyDescent="0.25">
      <c r="A22" s="230" t="s">
        <v>108</v>
      </c>
      <c r="B22" s="20" t="s">
        <v>99</v>
      </c>
      <c r="C22" s="52">
        <v>48</v>
      </c>
      <c r="D22" s="18"/>
      <c r="E22" s="19">
        <f t="shared" si="1"/>
        <v>0</v>
      </c>
    </row>
    <row r="23" spans="1:5" x14ac:dyDescent="0.25">
      <c r="A23" s="230" t="s">
        <v>173</v>
      </c>
      <c r="B23" s="20" t="s">
        <v>99</v>
      </c>
      <c r="C23" s="52">
        <v>100</v>
      </c>
      <c r="D23" s="18"/>
      <c r="E23" s="19">
        <f t="shared" si="1"/>
        <v>0</v>
      </c>
    </row>
    <row r="24" spans="1:5" x14ac:dyDescent="0.25">
      <c r="A24" s="230" t="s">
        <v>102</v>
      </c>
      <c r="B24" s="20" t="s">
        <v>99</v>
      </c>
      <c r="C24" s="52">
        <v>48</v>
      </c>
      <c r="D24" s="18"/>
      <c r="E24" s="19">
        <f t="shared" si="1"/>
        <v>0</v>
      </c>
    </row>
    <row r="25" spans="1:5" x14ac:dyDescent="0.25">
      <c r="A25" s="230" t="s">
        <v>252</v>
      </c>
      <c r="B25" s="20" t="s">
        <v>155</v>
      </c>
      <c r="C25" s="52">
        <v>72</v>
      </c>
      <c r="D25" s="18"/>
      <c r="E25" s="19">
        <f t="shared" si="1"/>
        <v>0</v>
      </c>
    </row>
    <row r="26" spans="1:5" x14ac:dyDescent="0.25">
      <c r="A26" s="230" t="s">
        <v>54</v>
      </c>
      <c r="B26" s="20" t="s">
        <v>209</v>
      </c>
      <c r="C26" s="52">
        <v>150</v>
      </c>
      <c r="D26" s="18"/>
      <c r="E26" s="19">
        <f t="shared" si="1"/>
        <v>0</v>
      </c>
    </row>
    <row r="27" spans="1:5" x14ac:dyDescent="0.25">
      <c r="A27" s="230" t="s">
        <v>114</v>
      </c>
      <c r="B27" s="20" t="s">
        <v>99</v>
      </c>
      <c r="C27" s="52">
        <v>4</v>
      </c>
      <c r="D27" s="18"/>
      <c r="E27" s="19">
        <f t="shared" si="1"/>
        <v>0</v>
      </c>
    </row>
    <row r="28" spans="1:5" x14ac:dyDescent="0.25">
      <c r="A28" s="230" t="s">
        <v>110</v>
      </c>
      <c r="B28" s="20" t="s">
        <v>99</v>
      </c>
      <c r="C28" s="52">
        <v>96</v>
      </c>
      <c r="D28" s="18"/>
      <c r="E28" s="19">
        <f t="shared" si="1"/>
        <v>0</v>
      </c>
    </row>
    <row r="29" spans="1:5" x14ac:dyDescent="0.25">
      <c r="A29" s="230" t="s">
        <v>109</v>
      </c>
      <c r="B29" s="20" t="s">
        <v>106</v>
      </c>
      <c r="C29" s="52">
        <v>3</v>
      </c>
      <c r="D29" s="18"/>
      <c r="E29" s="19">
        <f t="shared" si="1"/>
        <v>0</v>
      </c>
    </row>
    <row r="30" spans="1:5" ht="28.5" customHeight="1" x14ac:dyDescent="0.25">
      <c r="A30" s="235" t="s">
        <v>47</v>
      </c>
      <c r="B30" s="20" t="s">
        <v>112</v>
      </c>
      <c r="C30" s="52">
        <v>72</v>
      </c>
      <c r="D30" s="18"/>
      <c r="E30" s="19">
        <f t="shared" si="1"/>
        <v>0</v>
      </c>
    </row>
    <row r="31" spans="1:5" x14ac:dyDescent="0.25">
      <c r="A31" s="230" t="s">
        <v>22</v>
      </c>
      <c r="B31" s="20" t="s">
        <v>99</v>
      </c>
      <c r="C31" s="52">
        <v>36</v>
      </c>
      <c r="D31" s="18"/>
      <c r="E31" s="19">
        <f t="shared" si="1"/>
        <v>0</v>
      </c>
    </row>
    <row r="32" spans="1:5" x14ac:dyDescent="0.25">
      <c r="A32" s="230" t="s">
        <v>115</v>
      </c>
      <c r="B32" s="20" t="s">
        <v>99</v>
      </c>
      <c r="C32" s="52">
        <v>4</v>
      </c>
      <c r="D32" s="18"/>
      <c r="E32" s="19">
        <f t="shared" si="1"/>
        <v>0</v>
      </c>
    </row>
    <row r="33" spans="1:5" x14ac:dyDescent="0.25">
      <c r="A33" s="235" t="s">
        <v>251</v>
      </c>
      <c r="B33" s="20" t="s">
        <v>99</v>
      </c>
      <c r="C33" s="52">
        <v>36</v>
      </c>
      <c r="D33" s="18"/>
      <c r="E33" s="19">
        <f t="shared" si="1"/>
        <v>0</v>
      </c>
    </row>
    <row r="34" spans="1:5" x14ac:dyDescent="0.25">
      <c r="A34" s="230" t="s">
        <v>116</v>
      </c>
      <c r="B34" s="20" t="s">
        <v>113</v>
      </c>
      <c r="C34" s="52">
        <v>12</v>
      </c>
      <c r="D34" s="18"/>
      <c r="E34" s="19">
        <f t="shared" si="1"/>
        <v>0</v>
      </c>
    </row>
    <row r="35" spans="1:5" x14ac:dyDescent="0.25">
      <c r="A35" s="230" t="s">
        <v>117</v>
      </c>
      <c r="B35" s="20" t="s">
        <v>101</v>
      </c>
      <c r="C35" s="52">
        <v>48</v>
      </c>
      <c r="D35" s="18"/>
      <c r="E35" s="19">
        <f t="shared" si="1"/>
        <v>0</v>
      </c>
    </row>
    <row r="36" spans="1:5" x14ac:dyDescent="0.25">
      <c r="A36" s="230" t="s">
        <v>118</v>
      </c>
      <c r="B36" s="20" t="s">
        <v>99</v>
      </c>
      <c r="C36" s="52">
        <v>24</v>
      </c>
      <c r="D36" s="18"/>
      <c r="E36" s="19">
        <f t="shared" si="1"/>
        <v>0</v>
      </c>
    </row>
    <row r="37" spans="1:5" x14ac:dyDescent="0.25">
      <c r="A37" s="230" t="s">
        <v>119</v>
      </c>
      <c r="B37" s="20" t="s">
        <v>99</v>
      </c>
      <c r="C37" s="52">
        <v>24</v>
      </c>
      <c r="D37" s="18"/>
      <c r="E37" s="19">
        <f t="shared" si="1"/>
        <v>0</v>
      </c>
    </row>
    <row r="38" spans="1:5" x14ac:dyDescent="0.25">
      <c r="A38" s="230" t="s">
        <v>179</v>
      </c>
      <c r="B38" s="20" t="s">
        <v>99</v>
      </c>
      <c r="C38" s="52">
        <v>36</v>
      </c>
      <c r="D38" s="18"/>
      <c r="E38" s="19">
        <f t="shared" si="1"/>
        <v>0</v>
      </c>
    </row>
    <row r="39" spans="1:5" x14ac:dyDescent="0.25">
      <c r="A39" s="230" t="s">
        <v>169</v>
      </c>
      <c r="B39" s="20" t="s">
        <v>170</v>
      </c>
      <c r="C39" s="52">
        <v>48</v>
      </c>
      <c r="D39" s="18"/>
      <c r="E39" s="19">
        <f t="shared" si="1"/>
        <v>0</v>
      </c>
    </row>
    <row r="40" spans="1:5" x14ac:dyDescent="0.25">
      <c r="A40" s="230" t="s">
        <v>124</v>
      </c>
      <c r="B40" s="20" t="s">
        <v>99</v>
      </c>
      <c r="C40" s="52">
        <v>36</v>
      </c>
      <c r="D40" s="18"/>
      <c r="E40" s="19">
        <f t="shared" si="1"/>
        <v>0</v>
      </c>
    </row>
    <row r="41" spans="1:5" x14ac:dyDescent="0.25">
      <c r="A41" s="230" t="s">
        <v>176</v>
      </c>
      <c r="B41" s="20" t="s">
        <v>99</v>
      </c>
      <c r="C41" s="52">
        <v>36</v>
      </c>
      <c r="D41" s="18"/>
      <c r="E41" s="19">
        <f t="shared" si="1"/>
        <v>0</v>
      </c>
    </row>
    <row r="42" spans="1:5" x14ac:dyDescent="0.25">
      <c r="A42" s="240" t="s">
        <v>87</v>
      </c>
      <c r="B42" s="21" t="s">
        <v>99</v>
      </c>
      <c r="C42" s="53">
        <v>1</v>
      </c>
      <c r="D42" s="129"/>
      <c r="E42" s="19">
        <f t="shared" si="1"/>
        <v>0</v>
      </c>
    </row>
    <row r="43" spans="1:5" x14ac:dyDescent="0.25">
      <c r="A43" s="198" t="s">
        <v>125</v>
      </c>
      <c r="B43" s="198"/>
      <c r="C43" s="198"/>
      <c r="D43" s="198"/>
      <c r="E43" s="22">
        <f>SUM(E4:E42)</f>
        <v>0</v>
      </c>
    </row>
    <row r="44" spans="1:5" x14ac:dyDescent="0.25">
      <c r="A44" s="161" t="s">
        <v>126</v>
      </c>
      <c r="B44" s="162"/>
      <c r="C44" s="162"/>
      <c r="D44" s="163"/>
      <c r="E44" s="40">
        <f>E43/12</f>
        <v>0</v>
      </c>
    </row>
    <row r="45" spans="1:5" x14ac:dyDescent="0.25">
      <c r="A45" s="161" t="s">
        <v>127</v>
      </c>
      <c r="B45" s="162"/>
      <c r="C45" s="162"/>
      <c r="D45" s="163"/>
      <c r="E45" s="87">
        <v>4</v>
      </c>
    </row>
    <row r="46" spans="1:5" x14ac:dyDescent="0.25">
      <c r="A46" s="199" t="s">
        <v>129</v>
      </c>
      <c r="B46" s="199"/>
      <c r="C46" s="199"/>
      <c r="D46" s="199"/>
      <c r="E46" s="42">
        <f>E44/E45</f>
        <v>0</v>
      </c>
    </row>
    <row r="51" spans="1:6" x14ac:dyDescent="0.25">
      <c r="A51" s="201" t="s">
        <v>130</v>
      </c>
      <c r="B51" s="202"/>
      <c r="C51" s="202"/>
      <c r="D51" s="202"/>
      <c r="E51" s="203"/>
    </row>
    <row r="52" spans="1:6" x14ac:dyDescent="0.25">
      <c r="A52" s="179" t="s">
        <v>167</v>
      </c>
      <c r="B52" s="180"/>
      <c r="C52" s="180"/>
      <c r="D52" s="180"/>
      <c r="E52" s="181"/>
    </row>
    <row r="53" spans="1:6" ht="63" x14ac:dyDescent="0.25">
      <c r="A53" s="45" t="s">
        <v>16</v>
      </c>
      <c r="B53" s="45" t="s">
        <v>132</v>
      </c>
      <c r="C53" s="45" t="s">
        <v>1</v>
      </c>
      <c r="D53" s="46" t="s">
        <v>290</v>
      </c>
      <c r="E53" s="45" t="s">
        <v>281</v>
      </c>
    </row>
    <row r="54" spans="1:6" ht="15.75" x14ac:dyDescent="0.25">
      <c r="A54" s="117" t="s">
        <v>137</v>
      </c>
      <c r="B54" s="84" t="s">
        <v>134</v>
      </c>
      <c r="C54" s="81">
        <v>2</v>
      </c>
      <c r="D54" s="98"/>
      <c r="E54" s="19">
        <f>C54*D54</f>
        <v>0</v>
      </c>
    </row>
    <row r="55" spans="1:6" ht="15.75" x14ac:dyDescent="0.25">
      <c r="A55" s="116" t="s">
        <v>181</v>
      </c>
      <c r="B55" s="84" t="s">
        <v>134</v>
      </c>
      <c r="C55" s="81">
        <v>9</v>
      </c>
      <c r="D55" s="98"/>
      <c r="E55" s="19">
        <f t="shared" ref="E55:E61" si="2">C55*D55</f>
        <v>0</v>
      </c>
    </row>
    <row r="56" spans="1:6" ht="15.75" x14ac:dyDescent="0.25">
      <c r="A56" s="117" t="s">
        <v>135</v>
      </c>
      <c r="B56" s="84" t="s">
        <v>134</v>
      </c>
      <c r="C56" s="81">
        <v>9</v>
      </c>
      <c r="D56" s="98"/>
      <c r="E56" s="19">
        <f t="shared" si="2"/>
        <v>0</v>
      </c>
    </row>
    <row r="57" spans="1:6" ht="15.75" x14ac:dyDescent="0.25">
      <c r="A57" s="116" t="s">
        <v>136</v>
      </c>
      <c r="B57" s="84" t="s">
        <v>134</v>
      </c>
      <c r="C57" s="81">
        <v>9</v>
      </c>
      <c r="D57" s="98"/>
      <c r="E57" s="19">
        <f t="shared" si="2"/>
        <v>0</v>
      </c>
    </row>
    <row r="58" spans="1:6" ht="15.75" x14ac:dyDescent="0.25">
      <c r="A58" s="117" t="s">
        <v>62</v>
      </c>
      <c r="B58" s="84" t="s">
        <v>134</v>
      </c>
      <c r="C58" s="81">
        <v>2</v>
      </c>
      <c r="D58" s="98"/>
      <c r="E58" s="19">
        <f t="shared" si="2"/>
        <v>0</v>
      </c>
    </row>
    <row r="59" spans="1:6" ht="15.75" x14ac:dyDescent="0.25">
      <c r="A59" s="116" t="s">
        <v>138</v>
      </c>
      <c r="B59" s="84" t="s">
        <v>134</v>
      </c>
      <c r="C59" s="83">
        <v>1</v>
      </c>
      <c r="D59" s="98"/>
      <c r="E59" s="19">
        <f t="shared" si="2"/>
        <v>0</v>
      </c>
    </row>
    <row r="60" spans="1:6" ht="15.75" x14ac:dyDescent="0.25">
      <c r="A60" s="116" t="s">
        <v>133</v>
      </c>
      <c r="B60" s="84" t="s">
        <v>134</v>
      </c>
      <c r="C60" s="81">
        <v>2</v>
      </c>
      <c r="D60" s="98"/>
      <c r="E60" s="19">
        <f t="shared" si="2"/>
        <v>0</v>
      </c>
    </row>
    <row r="61" spans="1:6" ht="15.75" x14ac:dyDescent="0.25">
      <c r="A61" s="117" t="s">
        <v>139</v>
      </c>
      <c r="B61" s="84" t="s">
        <v>134</v>
      </c>
      <c r="C61" s="81">
        <v>3</v>
      </c>
      <c r="D61" s="98"/>
      <c r="E61" s="19">
        <f t="shared" si="2"/>
        <v>0</v>
      </c>
    </row>
    <row r="62" spans="1:6" ht="30.75" customHeight="1" x14ac:dyDescent="0.25">
      <c r="A62" s="207" t="s">
        <v>141</v>
      </c>
      <c r="B62" s="208"/>
      <c r="C62" s="208"/>
      <c r="D62" s="209"/>
      <c r="E62" s="241">
        <f>SUM(E54:E61)</f>
        <v>0</v>
      </c>
    </row>
    <row r="63" spans="1:6" ht="15.75" customHeight="1" x14ac:dyDescent="0.25">
      <c r="A63" s="207" t="s">
        <v>140</v>
      </c>
      <c r="B63" s="208"/>
      <c r="C63" s="208"/>
      <c r="D63" s="209"/>
      <c r="E63" s="241">
        <f>E62*12</f>
        <v>0</v>
      </c>
      <c r="F63" s="57"/>
    </row>
    <row r="64" spans="1:6" ht="15.75" customHeight="1" x14ac:dyDescent="0.25">
      <c r="A64" s="207" t="s">
        <v>142</v>
      </c>
      <c r="B64" s="208"/>
      <c r="C64" s="208"/>
      <c r="D64" s="209"/>
      <c r="E64" s="78">
        <f>E45</f>
        <v>4</v>
      </c>
    </row>
    <row r="65" spans="1:5" ht="15.75" customHeight="1" x14ac:dyDescent="0.25">
      <c r="A65" s="185" t="s">
        <v>182</v>
      </c>
      <c r="B65" s="186"/>
      <c r="C65" s="186"/>
      <c r="D65" s="210"/>
      <c r="E65" s="101">
        <f>E62/E64</f>
        <v>0</v>
      </c>
    </row>
    <row r="66" spans="1:5" ht="15.75" customHeight="1" x14ac:dyDescent="0.25">
      <c r="A66" s="204"/>
      <c r="B66" s="205"/>
      <c r="C66" s="205"/>
      <c r="D66" s="205"/>
      <c r="E66" s="206"/>
    </row>
  </sheetData>
  <sortState ref="A5:D41">
    <sortCondition ref="A4:A41"/>
  </sortState>
  <mergeCells count="13">
    <mergeCell ref="A51:E51"/>
    <mergeCell ref="A52:E52"/>
    <mergeCell ref="A66:E66"/>
    <mergeCell ref="A62:D62"/>
    <mergeCell ref="A63:D63"/>
    <mergeCell ref="A64:D64"/>
    <mergeCell ref="A65:D65"/>
    <mergeCell ref="A2:E2"/>
    <mergeCell ref="A43:D43"/>
    <mergeCell ref="A46:D46"/>
    <mergeCell ref="A1:E1"/>
    <mergeCell ref="A44:D44"/>
    <mergeCell ref="A45:D45"/>
  </mergeCells>
  <pageMargins left="0.511811024" right="0.511811024" top="0.78740157499999996" bottom="0.78740157499999996" header="0.31496062000000002" footer="0.31496062000000002"/>
  <pageSetup paperSize="9" scale="6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7"/>
  <sheetViews>
    <sheetView tabSelected="1" zoomScale="90" zoomScaleNormal="90" workbookViewId="0">
      <selection activeCell="E46" sqref="E46"/>
    </sheetView>
  </sheetViews>
  <sheetFormatPr defaultRowHeight="15" x14ac:dyDescent="0.25"/>
  <cols>
    <col min="1" max="1" width="41.28515625" customWidth="1"/>
    <col min="2" max="2" width="14.28515625" customWidth="1"/>
    <col min="3" max="3" width="17.5703125" customWidth="1"/>
    <col min="4" max="5" width="14.42578125" customWidth="1"/>
    <col min="6" max="6" width="19.7109375" customWidth="1"/>
  </cols>
  <sheetData>
    <row r="1" spans="1:8" s="33" customFormat="1" ht="20.100000000000001" customHeight="1" x14ac:dyDescent="0.25">
      <c r="A1" s="242" t="s">
        <v>91</v>
      </c>
      <c r="B1" s="243"/>
      <c r="C1" s="243"/>
      <c r="D1" s="243"/>
      <c r="E1" s="244"/>
    </row>
    <row r="2" spans="1:8" s="33" customFormat="1" ht="20.100000000000001" customHeight="1" thickBot="1" x14ac:dyDescent="0.3">
      <c r="A2" s="245" t="s">
        <v>183</v>
      </c>
      <c r="B2" s="245"/>
      <c r="C2" s="245"/>
      <c r="D2" s="245"/>
      <c r="E2" s="245"/>
    </row>
    <row r="3" spans="1:8" x14ac:dyDescent="0.25">
      <c r="A3" s="61" t="s">
        <v>93</v>
      </c>
      <c r="B3" s="23" t="s">
        <v>94</v>
      </c>
      <c r="C3" s="24" t="s">
        <v>146</v>
      </c>
      <c r="D3" s="62" t="s">
        <v>184</v>
      </c>
      <c r="E3" s="62" t="s">
        <v>185</v>
      </c>
      <c r="F3" s="49"/>
      <c r="G3" s="50"/>
      <c r="H3" s="50"/>
    </row>
    <row r="4" spans="1:8" x14ac:dyDescent="0.25">
      <c r="A4" s="230" t="s">
        <v>186</v>
      </c>
      <c r="B4" s="27" t="s">
        <v>99</v>
      </c>
      <c r="C4" s="55">
        <v>12</v>
      </c>
      <c r="D4" s="26"/>
      <c r="E4" s="26">
        <f>D4*C4</f>
        <v>0</v>
      </c>
    </row>
    <row r="5" spans="1:8" x14ac:dyDescent="0.25">
      <c r="A5" s="230" t="s">
        <v>96</v>
      </c>
      <c r="B5" s="25" t="s">
        <v>99</v>
      </c>
      <c r="C5" s="55">
        <v>24</v>
      </c>
      <c r="D5" s="26"/>
      <c r="E5" s="26">
        <f t="shared" ref="E5:E44" si="0">D5*C5</f>
        <v>0</v>
      </c>
    </row>
    <row r="6" spans="1:8" x14ac:dyDescent="0.25">
      <c r="A6" s="230" t="s">
        <v>240</v>
      </c>
      <c r="B6" s="27" t="s">
        <v>97</v>
      </c>
      <c r="C6" s="55">
        <v>84</v>
      </c>
      <c r="D6" s="26"/>
      <c r="E6" s="26">
        <f t="shared" si="0"/>
        <v>0</v>
      </c>
    </row>
    <row r="7" spans="1:8" x14ac:dyDescent="0.25">
      <c r="A7" s="230" t="s">
        <v>266</v>
      </c>
      <c r="B7" s="25" t="s">
        <v>99</v>
      </c>
      <c r="C7" s="55">
        <v>12</v>
      </c>
      <c r="D7" s="26"/>
      <c r="E7" s="26">
        <f t="shared" si="0"/>
        <v>0</v>
      </c>
    </row>
    <row r="8" spans="1:8" ht="30" x14ac:dyDescent="0.25">
      <c r="A8" s="230" t="s">
        <v>187</v>
      </c>
      <c r="B8" s="25" t="s">
        <v>101</v>
      </c>
      <c r="C8" s="55">
        <v>18</v>
      </c>
      <c r="D8" s="26"/>
      <c r="E8" s="26">
        <f t="shared" si="0"/>
        <v>0</v>
      </c>
    </row>
    <row r="9" spans="1:8" x14ac:dyDescent="0.25">
      <c r="A9" s="230" t="s">
        <v>220</v>
      </c>
      <c r="B9" s="25" t="s">
        <v>99</v>
      </c>
      <c r="C9" s="55">
        <v>4</v>
      </c>
      <c r="D9" s="26"/>
      <c r="E9" s="26">
        <f t="shared" si="0"/>
        <v>0</v>
      </c>
    </row>
    <row r="10" spans="1:8" x14ac:dyDescent="0.25">
      <c r="A10" s="230" t="s">
        <v>255</v>
      </c>
      <c r="B10" s="27" t="s">
        <v>99</v>
      </c>
      <c r="C10" s="55">
        <v>3</v>
      </c>
      <c r="D10" s="26"/>
      <c r="E10" s="26">
        <f t="shared" si="0"/>
        <v>0</v>
      </c>
    </row>
    <row r="11" spans="1:8" x14ac:dyDescent="0.25">
      <c r="A11" s="230" t="s">
        <v>256</v>
      </c>
      <c r="B11" s="27" t="s">
        <v>99</v>
      </c>
      <c r="C11" s="55">
        <v>3</v>
      </c>
      <c r="D11" s="26"/>
      <c r="E11" s="26">
        <f t="shared" si="0"/>
        <v>0</v>
      </c>
    </row>
    <row r="12" spans="1:8" ht="30" x14ac:dyDescent="0.25">
      <c r="A12" s="230" t="s">
        <v>188</v>
      </c>
      <c r="B12" s="25" t="s">
        <v>101</v>
      </c>
      <c r="C12" s="55">
        <v>24</v>
      </c>
      <c r="D12" s="26"/>
      <c r="E12" s="26">
        <f t="shared" si="0"/>
        <v>0</v>
      </c>
    </row>
    <row r="13" spans="1:8" ht="30" x14ac:dyDescent="0.25">
      <c r="A13" s="230" t="s">
        <v>189</v>
      </c>
      <c r="B13" s="25" t="s">
        <v>99</v>
      </c>
      <c r="C13" s="55">
        <v>12</v>
      </c>
      <c r="D13" s="26"/>
      <c r="E13" s="26">
        <f t="shared" si="0"/>
        <v>0</v>
      </c>
    </row>
    <row r="14" spans="1:8" x14ac:dyDescent="0.25">
      <c r="A14" s="230" t="s">
        <v>257</v>
      </c>
      <c r="B14" s="27" t="s">
        <v>99</v>
      </c>
      <c r="C14" s="55">
        <v>3</v>
      </c>
      <c r="D14" s="26"/>
      <c r="E14" s="26">
        <f t="shared" si="0"/>
        <v>0</v>
      </c>
    </row>
    <row r="15" spans="1:8" x14ac:dyDescent="0.25">
      <c r="A15" s="230" t="s">
        <v>71</v>
      </c>
      <c r="B15" s="25" t="s">
        <v>99</v>
      </c>
      <c r="C15" s="55">
        <v>5</v>
      </c>
      <c r="D15" s="26"/>
      <c r="E15" s="26">
        <f t="shared" si="0"/>
        <v>0</v>
      </c>
    </row>
    <row r="16" spans="1:8" ht="30" x14ac:dyDescent="0.25">
      <c r="A16" s="230" t="s">
        <v>70</v>
      </c>
      <c r="B16" s="25" t="s">
        <v>99</v>
      </c>
      <c r="C16" s="55">
        <v>2</v>
      </c>
      <c r="D16" s="26"/>
      <c r="E16" s="26">
        <f t="shared" si="0"/>
        <v>0</v>
      </c>
    </row>
    <row r="17" spans="1:5" x14ac:dyDescent="0.25">
      <c r="A17" s="230" t="s">
        <v>72</v>
      </c>
      <c r="B17" s="25" t="s">
        <v>99</v>
      </c>
      <c r="C17" s="55">
        <v>6</v>
      </c>
      <c r="D17" s="26"/>
      <c r="E17" s="26">
        <f t="shared" si="0"/>
        <v>0</v>
      </c>
    </row>
    <row r="18" spans="1:5" x14ac:dyDescent="0.25">
      <c r="A18" s="230" t="s">
        <v>190</v>
      </c>
      <c r="B18" s="25" t="s">
        <v>172</v>
      </c>
      <c r="C18" s="55">
        <v>2</v>
      </c>
      <c r="D18" s="26"/>
      <c r="E18" s="26">
        <f t="shared" si="0"/>
        <v>0</v>
      </c>
    </row>
    <row r="19" spans="1:5" x14ac:dyDescent="0.25">
      <c r="A19" s="230" t="s">
        <v>249</v>
      </c>
      <c r="B19" s="25" t="s">
        <v>99</v>
      </c>
      <c r="C19" s="55">
        <v>6</v>
      </c>
      <c r="D19" s="26"/>
      <c r="E19" s="26">
        <f t="shared" si="0"/>
        <v>0</v>
      </c>
    </row>
    <row r="20" spans="1:5" x14ac:dyDescent="0.25">
      <c r="A20" s="230" t="s">
        <v>107</v>
      </c>
      <c r="B20" s="25" t="s">
        <v>99</v>
      </c>
      <c r="C20" s="55">
        <v>36</v>
      </c>
      <c r="D20" s="26"/>
      <c r="E20" s="26">
        <f t="shared" si="0"/>
        <v>0</v>
      </c>
    </row>
    <row r="21" spans="1:5" x14ac:dyDescent="0.25">
      <c r="A21" s="230" t="s">
        <v>254</v>
      </c>
      <c r="B21" s="25" t="s">
        <v>99</v>
      </c>
      <c r="C21" s="55">
        <v>24</v>
      </c>
      <c r="D21" s="26"/>
      <c r="E21" s="26">
        <f t="shared" si="0"/>
        <v>0</v>
      </c>
    </row>
    <row r="22" spans="1:5" ht="30" x14ac:dyDescent="0.25">
      <c r="A22" s="230" t="s">
        <v>191</v>
      </c>
      <c r="B22" s="25" t="s">
        <v>99</v>
      </c>
      <c r="C22" s="55">
        <v>48</v>
      </c>
      <c r="D22" s="26"/>
      <c r="E22" s="26">
        <f t="shared" si="0"/>
        <v>0</v>
      </c>
    </row>
    <row r="23" spans="1:5" x14ac:dyDescent="0.25">
      <c r="A23" s="230" t="s">
        <v>192</v>
      </c>
      <c r="B23" s="25" t="s">
        <v>99</v>
      </c>
      <c r="C23" s="55">
        <v>36</v>
      </c>
      <c r="D23" s="26"/>
      <c r="E23" s="26">
        <f t="shared" si="0"/>
        <v>0</v>
      </c>
    </row>
    <row r="24" spans="1:5" x14ac:dyDescent="0.25">
      <c r="A24" s="230" t="s">
        <v>174</v>
      </c>
      <c r="B24" s="25" t="s">
        <v>99</v>
      </c>
      <c r="C24" s="55">
        <v>1</v>
      </c>
      <c r="D24" s="26"/>
      <c r="E24" s="26">
        <f t="shared" si="0"/>
        <v>0</v>
      </c>
    </row>
    <row r="25" spans="1:5" x14ac:dyDescent="0.25">
      <c r="A25" s="230" t="s">
        <v>54</v>
      </c>
      <c r="B25" s="25" t="s">
        <v>103</v>
      </c>
      <c r="C25" s="55">
        <v>12</v>
      </c>
      <c r="D25" s="26"/>
      <c r="E25" s="26">
        <f t="shared" si="0"/>
        <v>0</v>
      </c>
    </row>
    <row r="26" spans="1:5" x14ac:dyDescent="0.25">
      <c r="A26" s="230" t="s">
        <v>114</v>
      </c>
      <c r="B26" s="25" t="s">
        <v>99</v>
      </c>
      <c r="C26" s="55">
        <v>1</v>
      </c>
      <c r="D26" s="26"/>
      <c r="E26" s="26">
        <f t="shared" si="0"/>
        <v>0</v>
      </c>
    </row>
    <row r="27" spans="1:5" x14ac:dyDescent="0.25">
      <c r="A27" s="230" t="s">
        <v>77</v>
      </c>
      <c r="B27" s="25" t="s">
        <v>99</v>
      </c>
      <c r="C27" s="55">
        <v>72</v>
      </c>
      <c r="D27" s="26"/>
      <c r="E27" s="26">
        <f t="shared" si="0"/>
        <v>0</v>
      </c>
    </row>
    <row r="28" spans="1:5" ht="30" x14ac:dyDescent="0.25">
      <c r="A28" s="230" t="s">
        <v>73</v>
      </c>
      <c r="B28" s="25" t="s">
        <v>106</v>
      </c>
      <c r="C28" s="55">
        <v>5</v>
      </c>
      <c r="D28" s="26"/>
      <c r="E28" s="26">
        <f t="shared" si="0"/>
        <v>0</v>
      </c>
    </row>
    <row r="29" spans="1:5" ht="25.5" x14ac:dyDescent="0.25">
      <c r="A29" s="235" t="s">
        <v>47</v>
      </c>
      <c r="B29" s="25" t="s">
        <v>112</v>
      </c>
      <c r="C29" s="55">
        <v>72</v>
      </c>
      <c r="D29" s="26"/>
      <c r="E29" s="26">
        <f t="shared" si="0"/>
        <v>0</v>
      </c>
    </row>
    <row r="30" spans="1:5" ht="25.5" x14ac:dyDescent="0.25">
      <c r="A30" s="235" t="s">
        <v>49</v>
      </c>
      <c r="B30" s="25" t="s">
        <v>113</v>
      </c>
      <c r="C30" s="55">
        <v>80</v>
      </c>
      <c r="D30" s="26"/>
      <c r="E30" s="26">
        <f t="shared" si="0"/>
        <v>0</v>
      </c>
    </row>
    <row r="31" spans="1:5" x14ac:dyDescent="0.25">
      <c r="A31" s="230" t="s">
        <v>194</v>
      </c>
      <c r="B31" s="25" t="s">
        <v>99</v>
      </c>
      <c r="C31" s="55">
        <v>2</v>
      </c>
      <c r="D31" s="26"/>
      <c r="E31" s="26">
        <f t="shared" si="0"/>
        <v>0</v>
      </c>
    </row>
    <row r="32" spans="1:5" x14ac:dyDescent="0.25">
      <c r="A32" s="230" t="s">
        <v>35</v>
      </c>
      <c r="B32" s="25" t="s">
        <v>99</v>
      </c>
      <c r="C32" s="55">
        <v>10</v>
      </c>
      <c r="D32" s="26"/>
      <c r="E32" s="26">
        <f t="shared" si="0"/>
        <v>0</v>
      </c>
    </row>
    <row r="33" spans="1:5" x14ac:dyDescent="0.25">
      <c r="A33" s="223" t="s">
        <v>115</v>
      </c>
      <c r="B33" s="25" t="s">
        <v>99</v>
      </c>
      <c r="C33" s="55">
        <v>3</v>
      </c>
      <c r="D33" s="26"/>
      <c r="E33" s="26">
        <f t="shared" si="0"/>
        <v>0</v>
      </c>
    </row>
    <row r="34" spans="1:5" x14ac:dyDescent="0.25">
      <c r="A34" s="225" t="s">
        <v>251</v>
      </c>
      <c r="B34" s="25" t="s">
        <v>99</v>
      </c>
      <c r="C34" s="55">
        <v>12</v>
      </c>
      <c r="D34" s="26"/>
      <c r="E34" s="26">
        <f t="shared" si="0"/>
        <v>0</v>
      </c>
    </row>
    <row r="35" spans="1:5" x14ac:dyDescent="0.25">
      <c r="A35" s="230" t="s">
        <v>116</v>
      </c>
      <c r="B35" s="25" t="s">
        <v>113</v>
      </c>
      <c r="C35" s="55">
        <v>12</v>
      </c>
      <c r="D35" s="26"/>
      <c r="E35" s="26">
        <f t="shared" si="0"/>
        <v>0</v>
      </c>
    </row>
    <row r="36" spans="1:5" x14ac:dyDescent="0.25">
      <c r="A36" s="230" t="s">
        <v>117</v>
      </c>
      <c r="B36" s="25" t="s">
        <v>101</v>
      </c>
      <c r="C36" s="55">
        <v>20</v>
      </c>
      <c r="D36" s="26"/>
      <c r="E36" s="26">
        <f t="shared" si="0"/>
        <v>0</v>
      </c>
    </row>
    <row r="37" spans="1:5" ht="30" x14ac:dyDescent="0.25">
      <c r="A37" s="230" t="s">
        <v>118</v>
      </c>
      <c r="B37" s="25" t="s">
        <v>106</v>
      </c>
      <c r="C37" s="55">
        <v>12</v>
      </c>
      <c r="D37" s="26"/>
      <c r="E37" s="26">
        <f t="shared" si="0"/>
        <v>0</v>
      </c>
    </row>
    <row r="38" spans="1:5" ht="30" x14ac:dyDescent="0.25">
      <c r="A38" s="230" t="s">
        <v>196</v>
      </c>
      <c r="B38" s="25" t="s">
        <v>106</v>
      </c>
      <c r="C38" s="55">
        <v>12</v>
      </c>
      <c r="D38" s="26"/>
      <c r="E38" s="26">
        <f t="shared" si="0"/>
        <v>0</v>
      </c>
    </row>
    <row r="39" spans="1:5" x14ac:dyDescent="0.25">
      <c r="A39" s="230" t="s">
        <v>30</v>
      </c>
      <c r="B39" s="25" t="s">
        <v>170</v>
      </c>
      <c r="C39" s="55">
        <v>24</v>
      </c>
      <c r="D39" s="26"/>
      <c r="E39" s="26">
        <f t="shared" si="0"/>
        <v>0</v>
      </c>
    </row>
    <row r="40" spans="1:5" x14ac:dyDescent="0.25">
      <c r="A40" s="230" t="s">
        <v>124</v>
      </c>
      <c r="B40" s="25" t="s">
        <v>99</v>
      </c>
      <c r="C40" s="55">
        <v>1</v>
      </c>
      <c r="D40" s="26"/>
      <c r="E40" s="26">
        <f t="shared" si="0"/>
        <v>0</v>
      </c>
    </row>
    <row r="41" spans="1:5" x14ac:dyDescent="0.25">
      <c r="A41" s="230" t="s">
        <v>176</v>
      </c>
      <c r="B41" s="25" t="s">
        <v>99</v>
      </c>
      <c r="C41" s="55">
        <v>12</v>
      </c>
      <c r="D41" s="26"/>
      <c r="E41" s="26">
        <f t="shared" si="0"/>
        <v>0</v>
      </c>
    </row>
    <row r="42" spans="1:5" x14ac:dyDescent="0.25">
      <c r="A42" s="240" t="s">
        <v>193</v>
      </c>
      <c r="B42" s="25" t="s">
        <v>99</v>
      </c>
      <c r="C42" s="55">
        <v>12</v>
      </c>
      <c r="D42" s="26"/>
      <c r="E42" s="26">
        <f t="shared" si="0"/>
        <v>0</v>
      </c>
    </row>
    <row r="43" spans="1:5" x14ac:dyDescent="0.25">
      <c r="A43" s="230" t="s">
        <v>88</v>
      </c>
      <c r="B43" s="25" t="s">
        <v>99</v>
      </c>
      <c r="C43" s="55">
        <v>2</v>
      </c>
      <c r="D43" s="26"/>
      <c r="E43" s="26">
        <f t="shared" si="0"/>
        <v>0</v>
      </c>
    </row>
    <row r="44" spans="1:5" x14ac:dyDescent="0.25">
      <c r="A44" s="231" t="s">
        <v>87</v>
      </c>
      <c r="B44" s="28" t="s">
        <v>99</v>
      </c>
      <c r="C44" s="56">
        <v>12</v>
      </c>
      <c r="D44" s="29"/>
      <c r="E44" s="26">
        <f t="shared" si="0"/>
        <v>0</v>
      </c>
    </row>
    <row r="45" spans="1:5" x14ac:dyDescent="0.25">
      <c r="A45" s="214" t="s">
        <v>125</v>
      </c>
      <c r="B45" s="214"/>
      <c r="C45" s="214"/>
      <c r="D45" s="214"/>
      <c r="E45" s="44">
        <f>SUM(E4:E44)</f>
        <v>0</v>
      </c>
    </row>
    <row r="46" spans="1:5" x14ac:dyDescent="0.25">
      <c r="A46" s="211" t="s">
        <v>126</v>
      </c>
      <c r="B46" s="212"/>
      <c r="C46" s="212"/>
      <c r="D46" s="213"/>
      <c r="E46" s="44">
        <f>E45/12</f>
        <v>0</v>
      </c>
    </row>
    <row r="47" spans="1:5" x14ac:dyDescent="0.25">
      <c r="A47" s="211" t="s">
        <v>127</v>
      </c>
      <c r="B47" s="212"/>
      <c r="C47" s="212"/>
      <c r="D47" s="213"/>
      <c r="E47" s="104">
        <v>1</v>
      </c>
    </row>
    <row r="48" spans="1:5" x14ac:dyDescent="0.25">
      <c r="A48" s="215" t="s">
        <v>129</v>
      </c>
      <c r="B48" s="215"/>
      <c r="C48" s="215"/>
      <c r="D48" s="215"/>
      <c r="E48" s="43">
        <f>E46/E47</f>
        <v>0</v>
      </c>
    </row>
    <row r="53" spans="1:5" x14ac:dyDescent="0.25">
      <c r="A53" s="176" t="s">
        <v>130</v>
      </c>
      <c r="B53" s="177"/>
      <c r="C53" s="177"/>
      <c r="D53" s="177"/>
      <c r="E53" s="178"/>
    </row>
    <row r="54" spans="1:5" x14ac:dyDescent="0.25">
      <c r="A54" s="179" t="s">
        <v>195</v>
      </c>
      <c r="B54" s="180"/>
      <c r="C54" s="180"/>
      <c r="D54" s="180"/>
      <c r="E54" s="181"/>
    </row>
    <row r="55" spans="1:5" ht="47.25" x14ac:dyDescent="0.25">
      <c r="A55" s="45" t="s">
        <v>16</v>
      </c>
      <c r="B55" s="45" t="s">
        <v>132</v>
      </c>
      <c r="C55" s="45" t="s">
        <v>1</v>
      </c>
      <c r="D55" s="46" t="s">
        <v>291</v>
      </c>
      <c r="E55" s="45" t="s">
        <v>281</v>
      </c>
    </row>
    <row r="56" spans="1:5" ht="15.75" x14ac:dyDescent="0.25">
      <c r="A56" s="116" t="s">
        <v>181</v>
      </c>
      <c r="B56" s="84" t="s">
        <v>134</v>
      </c>
      <c r="C56" s="81">
        <v>4</v>
      </c>
      <c r="D56" s="113"/>
      <c r="E56" s="113">
        <f t="shared" ref="E56:E62" si="1">C56*D56</f>
        <v>0</v>
      </c>
    </row>
    <row r="57" spans="1:5" ht="15.75" x14ac:dyDescent="0.25">
      <c r="A57" s="117" t="s">
        <v>135</v>
      </c>
      <c r="B57" s="84" t="s">
        <v>134</v>
      </c>
      <c r="C57" s="81">
        <v>4</v>
      </c>
      <c r="D57" s="113"/>
      <c r="E57" s="113">
        <f t="shared" si="1"/>
        <v>0</v>
      </c>
    </row>
    <row r="58" spans="1:5" ht="15.75" x14ac:dyDescent="0.25">
      <c r="A58" s="116" t="s">
        <v>136</v>
      </c>
      <c r="B58" s="84" t="s">
        <v>134</v>
      </c>
      <c r="C58" s="81">
        <v>4</v>
      </c>
      <c r="D58" s="113"/>
      <c r="E58" s="113">
        <f t="shared" si="1"/>
        <v>0</v>
      </c>
    </row>
    <row r="59" spans="1:5" ht="15.75" x14ac:dyDescent="0.25">
      <c r="A59" s="117" t="s">
        <v>62</v>
      </c>
      <c r="B59" s="84" t="s">
        <v>134</v>
      </c>
      <c r="C59" s="81">
        <v>1</v>
      </c>
      <c r="D59" s="113"/>
      <c r="E59" s="113">
        <f t="shared" si="1"/>
        <v>0</v>
      </c>
    </row>
    <row r="60" spans="1:5" ht="15.75" x14ac:dyDescent="0.25">
      <c r="A60" s="117" t="s">
        <v>258</v>
      </c>
      <c r="B60" s="84" t="s">
        <v>134</v>
      </c>
      <c r="C60" s="81">
        <v>1</v>
      </c>
      <c r="D60" s="113"/>
      <c r="E60" s="113">
        <f t="shared" si="1"/>
        <v>0</v>
      </c>
    </row>
    <row r="61" spans="1:5" ht="31.5" x14ac:dyDescent="0.25">
      <c r="A61" s="118" t="s">
        <v>133</v>
      </c>
      <c r="B61" s="84" t="s">
        <v>134</v>
      </c>
      <c r="C61" s="81">
        <v>1</v>
      </c>
      <c r="D61" s="113"/>
      <c r="E61" s="113">
        <f t="shared" si="1"/>
        <v>0</v>
      </c>
    </row>
    <row r="62" spans="1:5" ht="15.75" x14ac:dyDescent="0.25">
      <c r="A62" s="117" t="s">
        <v>139</v>
      </c>
      <c r="B62" s="84" t="s">
        <v>134</v>
      </c>
      <c r="C62" s="81">
        <v>2</v>
      </c>
      <c r="D62" s="113"/>
      <c r="E62" s="113">
        <f t="shared" si="1"/>
        <v>0</v>
      </c>
    </row>
    <row r="63" spans="1:5" ht="30.75" customHeight="1" x14ac:dyDescent="0.25">
      <c r="A63" s="207" t="s">
        <v>141</v>
      </c>
      <c r="B63" s="208"/>
      <c r="C63" s="208"/>
      <c r="D63" s="209"/>
      <c r="E63" s="114">
        <f>SUM(E56:E62)</f>
        <v>0</v>
      </c>
    </row>
    <row r="64" spans="1:5" ht="15.75" customHeight="1" x14ac:dyDescent="0.25">
      <c r="A64" s="207" t="s">
        <v>140</v>
      </c>
      <c r="B64" s="208"/>
      <c r="C64" s="208"/>
      <c r="D64" s="209"/>
      <c r="E64" s="114">
        <f>E63*12</f>
        <v>0</v>
      </c>
    </row>
    <row r="65" spans="1:5" ht="15.75" customHeight="1" x14ac:dyDescent="0.25">
      <c r="A65" s="207" t="s">
        <v>142</v>
      </c>
      <c r="B65" s="208"/>
      <c r="C65" s="208"/>
      <c r="D65" s="209"/>
      <c r="E65" s="103">
        <f>E47</f>
        <v>1</v>
      </c>
    </row>
    <row r="66" spans="1:5" ht="15.75" customHeight="1" x14ac:dyDescent="0.25">
      <c r="A66" s="185" t="s">
        <v>143</v>
      </c>
      <c r="B66" s="186"/>
      <c r="C66" s="186"/>
      <c r="D66" s="210"/>
      <c r="E66" s="115">
        <f>E63/E65</f>
        <v>0</v>
      </c>
    </row>
    <row r="67" spans="1:5" ht="15.75" customHeight="1" x14ac:dyDescent="0.25">
      <c r="A67" s="193"/>
      <c r="B67" s="194"/>
      <c r="C67" s="194"/>
      <c r="D67" s="194"/>
      <c r="E67" s="195"/>
    </row>
  </sheetData>
  <sortState ref="A5:D44">
    <sortCondition ref="A4:A44"/>
  </sortState>
  <mergeCells count="13">
    <mergeCell ref="A1:E1"/>
    <mergeCell ref="A46:D46"/>
    <mergeCell ref="A47:D47"/>
    <mergeCell ref="A67:E67"/>
    <mergeCell ref="A66:D66"/>
    <mergeCell ref="A2:E2"/>
    <mergeCell ref="A45:D45"/>
    <mergeCell ref="A48:D48"/>
    <mergeCell ref="A53:E53"/>
    <mergeCell ref="A54:E54"/>
    <mergeCell ref="A63:D63"/>
    <mergeCell ref="A64:D64"/>
    <mergeCell ref="A65:D65"/>
  </mergeCells>
  <pageMargins left="0.511811024" right="0.511811024" top="0.78740157499999996" bottom="0.78740157499999996" header="0.31496062000000002" footer="0.31496062000000002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3"/>
  <sheetViews>
    <sheetView topLeftCell="A84" zoomScaleNormal="100" workbookViewId="0">
      <selection activeCell="B110" sqref="B110"/>
    </sheetView>
  </sheetViews>
  <sheetFormatPr defaultRowHeight="15" x14ac:dyDescent="0.25"/>
  <cols>
    <col min="1" max="1" width="51.5703125" customWidth="1"/>
    <col min="2" max="2" width="13.140625" customWidth="1"/>
    <col min="3" max="3" width="18.140625" customWidth="1"/>
    <col min="4" max="4" width="13" customWidth="1"/>
    <col min="5" max="5" width="13.7109375" customWidth="1"/>
    <col min="6" max="7" width="14.7109375" bestFit="1" customWidth="1"/>
    <col min="8" max="8" width="14.5703125" customWidth="1"/>
  </cols>
  <sheetData>
    <row r="1" spans="1:3" ht="15" customHeight="1" x14ac:dyDescent="0.25">
      <c r="A1" s="137" t="s">
        <v>295</v>
      </c>
      <c r="B1" s="140"/>
      <c r="C1" s="138"/>
    </row>
    <row r="2" spans="1:3" ht="25.5" x14ac:dyDescent="0.25">
      <c r="A2" s="14" t="s">
        <v>16</v>
      </c>
      <c r="B2" s="63" t="s">
        <v>17</v>
      </c>
      <c r="C2" s="64" t="s">
        <v>294</v>
      </c>
    </row>
    <row r="3" spans="1:3" x14ac:dyDescent="0.25">
      <c r="A3" s="216" t="s">
        <v>31</v>
      </c>
      <c r="B3" s="10" t="s">
        <v>19</v>
      </c>
      <c r="C3" s="76"/>
    </row>
    <row r="4" spans="1:3" x14ac:dyDescent="0.25">
      <c r="A4" s="216" t="s">
        <v>18</v>
      </c>
      <c r="B4" s="10" t="s">
        <v>19</v>
      </c>
      <c r="C4" s="76"/>
    </row>
    <row r="5" spans="1:3" x14ac:dyDescent="0.25">
      <c r="A5" s="216" t="s">
        <v>201</v>
      </c>
      <c r="B5" s="10" t="s">
        <v>28</v>
      </c>
      <c r="C5" s="76"/>
    </row>
    <row r="6" spans="1:3" x14ac:dyDescent="0.25">
      <c r="A6" s="216" t="s">
        <v>38</v>
      </c>
      <c r="B6" s="10" t="s">
        <v>28</v>
      </c>
      <c r="C6" s="76"/>
    </row>
    <row r="7" spans="1:3" x14ac:dyDescent="0.25">
      <c r="A7" s="216" t="s">
        <v>247</v>
      </c>
      <c r="B7" s="10" t="s">
        <v>99</v>
      </c>
      <c r="C7" s="76"/>
    </row>
    <row r="8" spans="1:3" x14ac:dyDescent="0.25">
      <c r="A8" s="216" t="s">
        <v>32</v>
      </c>
      <c r="B8" s="10" t="s">
        <v>19</v>
      </c>
      <c r="C8" s="76"/>
    </row>
    <row r="9" spans="1:3" x14ac:dyDescent="0.25">
      <c r="A9" s="216" t="s">
        <v>39</v>
      </c>
      <c r="B9" s="10" t="s">
        <v>19</v>
      </c>
      <c r="C9" s="76"/>
    </row>
    <row r="10" spans="1:3" x14ac:dyDescent="0.25">
      <c r="A10" s="216" t="s">
        <v>33</v>
      </c>
      <c r="B10" s="10" t="s">
        <v>34</v>
      </c>
      <c r="C10" s="76"/>
    </row>
    <row r="11" spans="1:3" x14ac:dyDescent="0.25">
      <c r="A11" s="216" t="s">
        <v>40</v>
      </c>
      <c r="B11" s="10" t="s">
        <v>19</v>
      </c>
      <c r="C11" s="76"/>
    </row>
    <row r="12" spans="1:3" x14ac:dyDescent="0.25">
      <c r="A12" s="216" t="s">
        <v>29</v>
      </c>
      <c r="B12" s="10" t="s">
        <v>19</v>
      </c>
      <c r="C12" s="76"/>
    </row>
    <row r="13" spans="1:3" x14ac:dyDescent="0.25">
      <c r="A13" s="216" t="s">
        <v>41</v>
      </c>
      <c r="B13" s="10" t="s">
        <v>19</v>
      </c>
      <c r="C13" s="76"/>
    </row>
    <row r="14" spans="1:3" x14ac:dyDescent="0.25">
      <c r="A14" s="216" t="s">
        <v>25</v>
      </c>
      <c r="B14" s="10" t="s">
        <v>19</v>
      </c>
      <c r="C14" s="76"/>
    </row>
    <row r="15" spans="1:3" x14ac:dyDescent="0.25">
      <c r="A15" s="216" t="s">
        <v>253</v>
      </c>
      <c r="B15" s="10" t="s">
        <v>19</v>
      </c>
      <c r="C15" s="76"/>
    </row>
    <row r="16" spans="1:3" x14ac:dyDescent="0.25">
      <c r="A16" s="216" t="s">
        <v>20</v>
      </c>
      <c r="B16" s="10" t="s">
        <v>21</v>
      </c>
      <c r="C16" s="76"/>
    </row>
    <row r="17" spans="1:3" x14ac:dyDescent="0.25">
      <c r="A17" s="216" t="s">
        <v>202</v>
      </c>
      <c r="B17" s="10" t="s">
        <v>19</v>
      </c>
      <c r="C17" s="76"/>
    </row>
    <row r="18" spans="1:3" ht="38.25" x14ac:dyDescent="0.25">
      <c r="A18" s="216" t="s">
        <v>52</v>
      </c>
      <c r="B18" s="10" t="s">
        <v>53</v>
      </c>
      <c r="C18" s="76"/>
    </row>
    <row r="19" spans="1:3" ht="38.25" x14ac:dyDescent="0.25">
      <c r="A19" s="216" t="s">
        <v>74</v>
      </c>
      <c r="B19" s="10" t="s">
        <v>233</v>
      </c>
      <c r="C19" s="76"/>
    </row>
    <row r="20" spans="1:3" x14ac:dyDescent="0.25">
      <c r="A20" s="217" t="s">
        <v>24</v>
      </c>
      <c r="B20" s="10" t="s">
        <v>19</v>
      </c>
      <c r="C20" s="76"/>
    </row>
    <row r="21" spans="1:3" ht="38.25" x14ac:dyDescent="0.25">
      <c r="A21" s="216" t="s">
        <v>223</v>
      </c>
      <c r="B21" s="10" t="s">
        <v>229</v>
      </c>
      <c r="C21" s="76"/>
    </row>
    <row r="22" spans="1:3" x14ac:dyDescent="0.25">
      <c r="A22" s="216" t="s">
        <v>42</v>
      </c>
      <c r="B22" s="10" t="s">
        <v>21</v>
      </c>
      <c r="C22" s="76"/>
    </row>
    <row r="23" spans="1:3" x14ac:dyDescent="0.25">
      <c r="A23" s="216" t="s">
        <v>37</v>
      </c>
      <c r="B23" s="10" t="s">
        <v>21</v>
      </c>
      <c r="C23" s="76"/>
    </row>
    <row r="24" spans="1:3" x14ac:dyDescent="0.25">
      <c r="A24" s="216" t="s">
        <v>43</v>
      </c>
      <c r="B24" s="10" t="s">
        <v>23</v>
      </c>
      <c r="C24" s="76"/>
    </row>
    <row r="25" spans="1:3" x14ac:dyDescent="0.25">
      <c r="A25" s="216" t="s">
        <v>208</v>
      </c>
      <c r="B25" s="10" t="s">
        <v>155</v>
      </c>
      <c r="C25" s="76"/>
    </row>
    <row r="26" spans="1:3" x14ac:dyDescent="0.25">
      <c r="A26" s="216" t="s">
        <v>54</v>
      </c>
      <c r="B26" s="10" t="s">
        <v>203</v>
      </c>
      <c r="C26" s="76"/>
    </row>
    <row r="27" spans="1:3" ht="25.5" x14ac:dyDescent="0.25">
      <c r="A27" s="216" t="s">
        <v>47</v>
      </c>
      <c r="B27" s="10" t="s">
        <v>48</v>
      </c>
      <c r="C27" s="76"/>
    </row>
    <row r="28" spans="1:3" ht="38.25" x14ac:dyDescent="0.25">
      <c r="A28" s="216" t="s">
        <v>49</v>
      </c>
      <c r="B28" s="10" t="s">
        <v>50</v>
      </c>
      <c r="C28" s="76"/>
    </row>
    <row r="29" spans="1:3" x14ac:dyDescent="0.25">
      <c r="A29" s="216" t="s">
        <v>35</v>
      </c>
      <c r="B29" s="10" t="s">
        <v>36</v>
      </c>
      <c r="C29" s="76"/>
    </row>
    <row r="30" spans="1:3" x14ac:dyDescent="0.25">
      <c r="A30" s="216" t="s">
        <v>22</v>
      </c>
      <c r="B30" s="10" t="s">
        <v>23</v>
      </c>
      <c r="C30" s="76"/>
    </row>
    <row r="31" spans="1:3" x14ac:dyDescent="0.25">
      <c r="A31" s="216" t="s">
        <v>26</v>
      </c>
      <c r="B31" s="10" t="s">
        <v>19</v>
      </c>
      <c r="C31" s="76"/>
    </row>
    <row r="32" spans="1:3" ht="25.5" x14ac:dyDescent="0.25">
      <c r="A32" s="216" t="s">
        <v>51</v>
      </c>
      <c r="B32" s="10" t="s">
        <v>230</v>
      </c>
      <c r="C32" s="76"/>
    </row>
    <row r="33" spans="1:7" x14ac:dyDescent="0.25">
      <c r="A33" s="216" t="s">
        <v>259</v>
      </c>
      <c r="B33" s="10" t="s">
        <v>99</v>
      </c>
      <c r="C33" s="76"/>
    </row>
    <row r="34" spans="1:7" x14ac:dyDescent="0.25">
      <c r="A34" s="216" t="s">
        <v>44</v>
      </c>
      <c r="B34" s="10" t="s">
        <v>231</v>
      </c>
      <c r="C34" s="76"/>
    </row>
    <row r="35" spans="1:7" x14ac:dyDescent="0.25">
      <c r="A35" s="216" t="s">
        <v>46</v>
      </c>
      <c r="B35" s="10" t="s">
        <v>19</v>
      </c>
      <c r="C35" s="76"/>
    </row>
    <row r="36" spans="1:7" x14ac:dyDescent="0.25">
      <c r="A36" s="216" t="s">
        <v>45</v>
      </c>
      <c r="B36" s="10" t="s">
        <v>227</v>
      </c>
      <c r="C36" s="76"/>
    </row>
    <row r="37" spans="1:7" x14ac:dyDescent="0.25">
      <c r="A37" s="216" t="s">
        <v>207</v>
      </c>
      <c r="B37" s="10" t="s">
        <v>226</v>
      </c>
      <c r="C37" s="76"/>
    </row>
    <row r="38" spans="1:7" x14ac:dyDescent="0.25">
      <c r="A38" s="216" t="s">
        <v>27</v>
      </c>
      <c r="B38" s="10" t="s">
        <v>28</v>
      </c>
      <c r="C38" s="76"/>
    </row>
    <row r="39" spans="1:7" x14ac:dyDescent="0.25">
      <c r="A39" s="218" t="s">
        <v>30</v>
      </c>
      <c r="B39" s="11" t="s">
        <v>232</v>
      </c>
      <c r="C39" s="76"/>
    </row>
    <row r="40" spans="1:7" x14ac:dyDescent="0.25">
      <c r="A40" s="7"/>
      <c r="B40" s="8"/>
      <c r="C40" s="8"/>
      <c r="D40" s="8"/>
      <c r="E40" s="7"/>
      <c r="F40" s="7"/>
      <c r="G40" s="7"/>
    </row>
    <row r="41" spans="1:7" x14ac:dyDescent="0.25">
      <c r="A41" s="7"/>
      <c r="B41" s="8"/>
      <c r="C41" s="8"/>
      <c r="D41" s="8"/>
      <c r="E41" s="7"/>
      <c r="F41" s="7"/>
      <c r="G41" s="7"/>
    </row>
    <row r="42" spans="1:7" ht="15" customHeight="1" x14ac:dyDescent="0.25">
      <c r="A42" s="139" t="s">
        <v>296</v>
      </c>
      <c r="B42" s="139"/>
    </row>
    <row r="43" spans="1:7" ht="25.5" x14ac:dyDescent="0.25">
      <c r="A43" s="13" t="s">
        <v>16</v>
      </c>
      <c r="B43" s="13" t="s">
        <v>294</v>
      </c>
      <c r="C43" s="7"/>
      <c r="D43" s="7"/>
    </row>
    <row r="44" spans="1:7" x14ac:dyDescent="0.25">
      <c r="A44" s="65" t="s">
        <v>213</v>
      </c>
      <c r="B44" s="75"/>
      <c r="C44" s="7"/>
      <c r="D44" s="7"/>
    </row>
    <row r="45" spans="1:7" x14ac:dyDescent="0.25">
      <c r="A45" s="65" t="s">
        <v>66</v>
      </c>
      <c r="B45" s="75"/>
      <c r="C45" s="7"/>
      <c r="D45" s="7"/>
    </row>
    <row r="46" spans="1:7" x14ac:dyDescent="0.25">
      <c r="A46" s="65" t="s">
        <v>212</v>
      </c>
      <c r="B46" s="75"/>
      <c r="C46" s="7"/>
      <c r="D46" s="7"/>
    </row>
    <row r="47" spans="1:7" x14ac:dyDescent="0.25">
      <c r="A47" s="65" t="s">
        <v>220</v>
      </c>
      <c r="B47" s="75"/>
      <c r="C47" s="7"/>
      <c r="D47" s="7"/>
    </row>
    <row r="48" spans="1:7" x14ac:dyDescent="0.25">
      <c r="A48" s="12" t="s">
        <v>67</v>
      </c>
      <c r="B48" s="75"/>
      <c r="C48" s="9"/>
      <c r="D48" s="7"/>
    </row>
    <row r="49" spans="1:4" x14ac:dyDescent="0.25">
      <c r="A49" s="12" t="s">
        <v>68</v>
      </c>
      <c r="B49" s="75"/>
      <c r="C49" s="9"/>
      <c r="D49" s="7"/>
    </row>
    <row r="50" spans="1:4" x14ac:dyDescent="0.25">
      <c r="A50" s="12" t="s">
        <v>69</v>
      </c>
      <c r="B50" s="75"/>
      <c r="C50" s="9"/>
      <c r="D50" s="7"/>
    </row>
    <row r="51" spans="1:4" x14ac:dyDescent="0.25">
      <c r="A51" s="12" t="s">
        <v>71</v>
      </c>
      <c r="B51" s="75"/>
      <c r="C51" s="9"/>
      <c r="D51" s="7"/>
    </row>
    <row r="52" spans="1:4" ht="25.5" x14ac:dyDescent="0.25">
      <c r="A52" s="12" t="s">
        <v>70</v>
      </c>
      <c r="B52" s="75"/>
      <c r="C52" s="9"/>
      <c r="D52" s="7"/>
    </row>
    <row r="53" spans="1:4" x14ac:dyDescent="0.25">
      <c r="A53" s="12" t="s">
        <v>72</v>
      </c>
      <c r="B53" s="75"/>
      <c r="C53" s="9"/>
      <c r="D53" s="7"/>
    </row>
    <row r="54" spans="1:4" x14ac:dyDescent="0.25">
      <c r="A54" s="12" t="s">
        <v>75</v>
      </c>
      <c r="B54" s="75"/>
      <c r="C54" s="9"/>
      <c r="D54" s="7"/>
    </row>
    <row r="55" spans="1:4" x14ac:dyDescent="0.25">
      <c r="A55" s="12" t="s">
        <v>76</v>
      </c>
      <c r="B55" s="75"/>
      <c r="C55" s="9"/>
      <c r="D55" s="7"/>
    </row>
    <row r="56" spans="1:4" x14ac:dyDescent="0.25">
      <c r="A56" s="12" t="s">
        <v>77</v>
      </c>
      <c r="B56" s="75"/>
      <c r="C56" s="9"/>
      <c r="D56" s="7"/>
    </row>
    <row r="57" spans="1:4" x14ac:dyDescent="0.25">
      <c r="A57" s="12" t="s">
        <v>73</v>
      </c>
      <c r="B57" s="75"/>
      <c r="C57" s="9"/>
      <c r="D57" s="7"/>
    </row>
    <row r="58" spans="1:4" x14ac:dyDescent="0.25">
      <c r="A58" s="12" t="s">
        <v>79</v>
      </c>
      <c r="B58" s="75"/>
      <c r="C58" s="9"/>
      <c r="D58" s="7"/>
    </row>
    <row r="59" spans="1:4" x14ac:dyDescent="0.25">
      <c r="A59" s="12" t="s">
        <v>78</v>
      </c>
      <c r="B59" s="75"/>
      <c r="C59" s="9"/>
      <c r="D59" s="7"/>
    </row>
    <row r="60" spans="1:4" x14ac:dyDescent="0.25">
      <c r="A60" s="12" t="s">
        <v>80</v>
      </c>
      <c r="B60" s="75"/>
      <c r="C60" s="9"/>
      <c r="D60" s="7"/>
    </row>
    <row r="61" spans="1:4" x14ac:dyDescent="0.25">
      <c r="A61" s="12" t="s">
        <v>83</v>
      </c>
      <c r="B61" s="75"/>
      <c r="C61" s="9"/>
      <c r="D61" s="7"/>
    </row>
    <row r="62" spans="1:4" x14ac:dyDescent="0.25">
      <c r="A62" s="12" t="s">
        <v>84</v>
      </c>
      <c r="B62" s="75"/>
      <c r="C62" s="9"/>
      <c r="D62" s="7"/>
    </row>
    <row r="63" spans="1:4" x14ac:dyDescent="0.25">
      <c r="A63" s="12" t="s">
        <v>81</v>
      </c>
      <c r="B63" s="75"/>
      <c r="C63" s="9"/>
      <c r="D63" s="7"/>
    </row>
    <row r="64" spans="1:4" x14ac:dyDescent="0.25">
      <c r="A64" s="12" t="s">
        <v>211</v>
      </c>
      <c r="B64" s="75"/>
      <c r="C64" s="9"/>
      <c r="D64" s="7"/>
    </row>
    <row r="65" spans="1:8" x14ac:dyDescent="0.25">
      <c r="A65" s="12" t="s">
        <v>82</v>
      </c>
      <c r="B65" s="75"/>
      <c r="C65" s="9"/>
      <c r="D65" s="7"/>
    </row>
    <row r="66" spans="1:8" x14ac:dyDescent="0.25">
      <c r="A66" s="12" t="s">
        <v>260</v>
      </c>
      <c r="B66" s="75"/>
      <c r="C66" s="9"/>
      <c r="D66" s="7"/>
    </row>
    <row r="67" spans="1:8" x14ac:dyDescent="0.25">
      <c r="A67" s="12" t="s">
        <v>85</v>
      </c>
      <c r="B67" s="75"/>
      <c r="C67" s="9"/>
      <c r="D67" s="7"/>
    </row>
    <row r="68" spans="1:8" x14ac:dyDescent="0.25">
      <c r="A68" s="12" t="s">
        <v>86</v>
      </c>
      <c r="B68" s="75"/>
      <c r="C68" s="9"/>
      <c r="D68" s="7"/>
    </row>
    <row r="69" spans="1:8" x14ac:dyDescent="0.25">
      <c r="A69" s="12" t="s">
        <v>88</v>
      </c>
      <c r="B69" s="75"/>
      <c r="C69" s="9"/>
      <c r="D69" s="7"/>
    </row>
    <row r="70" spans="1:8" x14ac:dyDescent="0.25">
      <c r="A70" s="12" t="s">
        <v>89</v>
      </c>
      <c r="B70" s="75"/>
      <c r="C70" s="9"/>
      <c r="D70" s="7"/>
    </row>
    <row r="71" spans="1:8" x14ac:dyDescent="0.25">
      <c r="A71" s="12" t="s">
        <v>87</v>
      </c>
      <c r="B71" s="75"/>
      <c r="C71" s="9"/>
      <c r="D71" s="7"/>
    </row>
    <row r="72" spans="1:8" x14ac:dyDescent="0.25">
      <c r="A72" s="12" t="s">
        <v>90</v>
      </c>
      <c r="B72" s="75"/>
      <c r="C72" s="9"/>
      <c r="D72" s="7"/>
    </row>
    <row r="73" spans="1:8" x14ac:dyDescent="0.25">
      <c r="A73" s="72"/>
      <c r="B73" s="73"/>
      <c r="C73" s="73"/>
      <c r="D73" s="73"/>
      <c r="E73" s="73"/>
      <c r="F73" s="74"/>
      <c r="G73" s="9"/>
      <c r="H73" s="7"/>
    </row>
    <row r="75" spans="1:8" ht="15" customHeight="1" x14ac:dyDescent="0.25">
      <c r="A75" s="137" t="s">
        <v>297</v>
      </c>
      <c r="B75" s="138"/>
    </row>
    <row r="76" spans="1:8" ht="25.5" x14ac:dyDescent="0.25">
      <c r="A76" s="13" t="s">
        <v>16</v>
      </c>
      <c r="B76" s="13" t="s">
        <v>56</v>
      </c>
    </row>
    <row r="77" spans="1:8" x14ac:dyDescent="0.25">
      <c r="A77" s="12" t="s">
        <v>200</v>
      </c>
      <c r="B77" s="105"/>
    </row>
    <row r="78" spans="1:8" x14ac:dyDescent="0.25">
      <c r="A78" s="12" t="s">
        <v>64</v>
      </c>
      <c r="B78" s="105"/>
    </row>
    <row r="79" spans="1:8" x14ac:dyDescent="0.25">
      <c r="A79" s="12" t="s">
        <v>216</v>
      </c>
      <c r="B79" s="105"/>
    </row>
    <row r="80" spans="1:8" x14ac:dyDescent="0.25">
      <c r="A80" s="12" t="s">
        <v>65</v>
      </c>
      <c r="B80" s="105"/>
    </row>
    <row r="81" spans="1:2" x14ac:dyDescent="0.25">
      <c r="A81" s="12" t="s">
        <v>58</v>
      </c>
      <c r="B81" s="105"/>
    </row>
    <row r="82" spans="1:2" x14ac:dyDescent="0.25">
      <c r="A82" s="12" t="s">
        <v>60</v>
      </c>
      <c r="B82" s="105"/>
    </row>
    <row r="83" spans="1:2" x14ac:dyDescent="0.25">
      <c r="A83" s="12" t="s">
        <v>59</v>
      </c>
      <c r="B83" s="105"/>
    </row>
    <row r="84" spans="1:2" x14ac:dyDescent="0.25">
      <c r="A84" s="12" t="s">
        <v>62</v>
      </c>
      <c r="B84" s="105"/>
    </row>
    <row r="85" spans="1:2" x14ac:dyDescent="0.25">
      <c r="A85" s="12" t="s">
        <v>217</v>
      </c>
      <c r="B85" s="105"/>
    </row>
    <row r="86" spans="1:2" x14ac:dyDescent="0.25">
      <c r="A86" s="12" t="s">
        <v>61</v>
      </c>
      <c r="B86" s="105"/>
    </row>
    <row r="87" spans="1:2" x14ac:dyDescent="0.25">
      <c r="A87" s="12" t="s">
        <v>63</v>
      </c>
      <c r="B87" s="105"/>
    </row>
    <row r="88" spans="1:2" ht="51" x14ac:dyDescent="0.25">
      <c r="A88" s="12" t="s">
        <v>261</v>
      </c>
      <c r="B88" s="105"/>
    </row>
    <row r="89" spans="1:2" x14ac:dyDescent="0.25">
      <c r="A89" s="12" t="s">
        <v>272</v>
      </c>
      <c r="B89" s="105"/>
    </row>
    <row r="90" spans="1:2" x14ac:dyDescent="0.25">
      <c r="A90" s="12" t="s">
        <v>237</v>
      </c>
      <c r="B90" s="105"/>
    </row>
    <row r="91" spans="1:2" x14ac:dyDescent="0.25">
      <c r="A91" s="12" t="s">
        <v>218</v>
      </c>
      <c r="B91" s="105"/>
    </row>
    <row r="92" spans="1:2" x14ac:dyDescent="0.25">
      <c r="A92" s="12" t="s">
        <v>57</v>
      </c>
      <c r="B92" s="105"/>
    </row>
    <row r="93" spans="1:2" x14ac:dyDescent="0.25">
      <c r="A93" s="12" t="s">
        <v>219</v>
      </c>
      <c r="B93" s="105"/>
    </row>
  </sheetData>
  <mergeCells count="3">
    <mergeCell ref="A75:B75"/>
    <mergeCell ref="A42:B42"/>
    <mergeCell ref="A1:C1"/>
  </mergeCells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topLeftCell="A49" zoomScale="80" zoomScaleNormal="80" workbookViewId="0">
      <selection activeCell="E41" sqref="E41"/>
    </sheetView>
  </sheetViews>
  <sheetFormatPr defaultRowHeight="15" x14ac:dyDescent="0.25"/>
  <cols>
    <col min="1" max="1" width="63.5703125" customWidth="1"/>
    <col min="2" max="2" width="11.140625" customWidth="1"/>
    <col min="3" max="3" width="9.85546875" customWidth="1"/>
    <col min="4" max="4" width="14.42578125" customWidth="1"/>
    <col min="5" max="5" width="17.5703125" customWidth="1"/>
    <col min="6" max="6" width="14.7109375" customWidth="1"/>
  </cols>
  <sheetData>
    <row r="1" spans="1:7" s="33" customFormat="1" ht="21.75" customHeight="1" x14ac:dyDescent="0.25">
      <c r="A1" s="143" t="s">
        <v>91</v>
      </c>
      <c r="B1" s="143"/>
      <c r="C1" s="143"/>
      <c r="D1" s="143"/>
      <c r="E1" s="143"/>
    </row>
    <row r="2" spans="1:7" s="33" customFormat="1" ht="21.75" customHeight="1" x14ac:dyDescent="0.25">
      <c r="A2" s="144" t="s">
        <v>92</v>
      </c>
      <c r="B2" s="144"/>
      <c r="C2" s="144"/>
      <c r="D2" s="144"/>
      <c r="E2" s="144"/>
    </row>
    <row r="3" spans="1:7" ht="25.5" x14ac:dyDescent="0.25">
      <c r="A3" s="31" t="s">
        <v>93</v>
      </c>
      <c r="B3" s="31" t="s">
        <v>94</v>
      </c>
      <c r="C3" s="32" t="s">
        <v>95</v>
      </c>
      <c r="D3" s="32" t="s">
        <v>55</v>
      </c>
      <c r="E3" s="32" t="s">
        <v>3</v>
      </c>
      <c r="G3" s="30"/>
    </row>
    <row r="4" spans="1:7" x14ac:dyDescent="0.25">
      <c r="A4" s="34" t="s">
        <v>96</v>
      </c>
      <c r="B4" s="35" t="s">
        <v>101</v>
      </c>
      <c r="C4" s="54">
        <v>120</v>
      </c>
      <c r="D4" s="126"/>
      <c r="E4" s="36">
        <f t="shared" ref="E4:E38" si="0">D4*C4</f>
        <v>0</v>
      </c>
    </row>
    <row r="5" spans="1:7" x14ac:dyDescent="0.25">
      <c r="A5" s="34" t="s">
        <v>98</v>
      </c>
      <c r="B5" s="35" t="s">
        <v>99</v>
      </c>
      <c r="C5" s="54">
        <v>144</v>
      </c>
      <c r="D5" s="126"/>
      <c r="E5" s="36">
        <f t="shared" si="0"/>
        <v>0</v>
      </c>
    </row>
    <row r="6" spans="1:7" x14ac:dyDescent="0.25">
      <c r="A6" s="34" t="s">
        <v>214</v>
      </c>
      <c r="B6" s="35" t="s">
        <v>99</v>
      </c>
      <c r="C6" s="54">
        <v>10</v>
      </c>
      <c r="D6" s="126"/>
      <c r="E6" s="36">
        <f t="shared" si="0"/>
        <v>0</v>
      </c>
    </row>
    <row r="7" spans="1:7" x14ac:dyDescent="0.25">
      <c r="A7" s="34" t="s">
        <v>279</v>
      </c>
      <c r="B7" s="35" t="s">
        <v>99</v>
      </c>
      <c r="C7" s="54">
        <v>10</v>
      </c>
      <c r="D7" s="126"/>
      <c r="E7" s="36">
        <f t="shared" si="0"/>
        <v>0</v>
      </c>
    </row>
    <row r="8" spans="1:7" x14ac:dyDescent="0.25">
      <c r="A8" s="34" t="s">
        <v>220</v>
      </c>
      <c r="B8" s="35" t="s">
        <v>99</v>
      </c>
      <c r="C8" s="54">
        <v>1</v>
      </c>
      <c r="D8" s="126"/>
      <c r="E8" s="36">
        <f t="shared" si="0"/>
        <v>0</v>
      </c>
    </row>
    <row r="9" spans="1:7" x14ac:dyDescent="0.25">
      <c r="A9" s="34" t="s">
        <v>40</v>
      </c>
      <c r="B9" s="35" t="s">
        <v>101</v>
      </c>
      <c r="C9" s="54">
        <v>40</v>
      </c>
      <c r="D9" s="126"/>
      <c r="E9" s="36">
        <f t="shared" si="0"/>
        <v>0</v>
      </c>
    </row>
    <row r="10" spans="1:7" x14ac:dyDescent="0.25">
      <c r="A10" s="34" t="s">
        <v>67</v>
      </c>
      <c r="B10" s="35" t="s">
        <v>99</v>
      </c>
      <c r="C10" s="54">
        <v>1</v>
      </c>
      <c r="D10" s="126"/>
      <c r="E10" s="36">
        <f t="shared" si="0"/>
        <v>0</v>
      </c>
    </row>
    <row r="11" spans="1:7" x14ac:dyDescent="0.25">
      <c r="A11" s="34" t="s">
        <v>68</v>
      </c>
      <c r="B11" s="35" t="s">
        <v>99</v>
      </c>
      <c r="C11" s="54">
        <v>1</v>
      </c>
      <c r="D11" s="126"/>
      <c r="E11" s="36">
        <f t="shared" si="0"/>
        <v>0</v>
      </c>
    </row>
    <row r="12" spans="1:7" x14ac:dyDescent="0.25">
      <c r="A12" s="34" t="s">
        <v>100</v>
      </c>
      <c r="B12" s="35" t="s">
        <v>101</v>
      </c>
      <c r="C12" s="54">
        <v>180</v>
      </c>
      <c r="D12" s="126"/>
      <c r="E12" s="36">
        <f t="shared" si="0"/>
        <v>0</v>
      </c>
    </row>
    <row r="13" spans="1:7" x14ac:dyDescent="0.25">
      <c r="A13" s="34" t="s">
        <v>104</v>
      </c>
      <c r="B13" s="35" t="s">
        <v>99</v>
      </c>
      <c r="C13" s="54">
        <v>2</v>
      </c>
      <c r="D13" s="126"/>
      <c r="E13" s="36">
        <f t="shared" si="0"/>
        <v>0</v>
      </c>
    </row>
    <row r="14" spans="1:7" x14ac:dyDescent="0.25">
      <c r="A14" s="34" t="s">
        <v>71</v>
      </c>
      <c r="B14" s="35" t="s">
        <v>99</v>
      </c>
      <c r="C14" s="54">
        <v>20</v>
      </c>
      <c r="D14" s="126"/>
      <c r="E14" s="36">
        <f t="shared" si="0"/>
        <v>0</v>
      </c>
    </row>
    <row r="15" spans="1:7" x14ac:dyDescent="0.25">
      <c r="A15" s="34" t="s">
        <v>120</v>
      </c>
      <c r="B15" s="35" t="s">
        <v>99</v>
      </c>
      <c r="C15" s="54">
        <v>8</v>
      </c>
      <c r="D15" s="126"/>
      <c r="E15" s="36">
        <f t="shared" si="0"/>
        <v>0</v>
      </c>
    </row>
    <row r="16" spans="1:7" x14ac:dyDescent="0.25">
      <c r="A16" s="34" t="s">
        <v>72</v>
      </c>
      <c r="B16" s="35" t="s">
        <v>99</v>
      </c>
      <c r="C16" s="54">
        <v>5</v>
      </c>
      <c r="D16" s="126"/>
      <c r="E16" s="36">
        <f t="shared" si="0"/>
        <v>0</v>
      </c>
    </row>
    <row r="17" spans="1:5" x14ac:dyDescent="0.25">
      <c r="A17" s="34" t="s">
        <v>105</v>
      </c>
      <c r="B17" s="35" t="s">
        <v>106</v>
      </c>
      <c r="C17" s="54">
        <v>33</v>
      </c>
      <c r="D17" s="126"/>
      <c r="E17" s="36">
        <f t="shared" si="0"/>
        <v>0</v>
      </c>
    </row>
    <row r="18" spans="1:5" x14ac:dyDescent="0.25">
      <c r="A18" s="34" t="s">
        <v>107</v>
      </c>
      <c r="B18" s="35" t="s">
        <v>99</v>
      </c>
      <c r="C18" s="54">
        <v>120</v>
      </c>
      <c r="D18" s="126"/>
      <c r="E18" s="36">
        <f t="shared" si="0"/>
        <v>0</v>
      </c>
    </row>
    <row r="19" spans="1:5" x14ac:dyDescent="0.25">
      <c r="A19" s="34" t="s">
        <v>108</v>
      </c>
      <c r="B19" s="35" t="s">
        <v>99</v>
      </c>
      <c r="C19" s="54">
        <v>192</v>
      </c>
      <c r="D19" s="126"/>
      <c r="E19" s="36">
        <f t="shared" si="0"/>
        <v>0</v>
      </c>
    </row>
    <row r="20" spans="1:5" x14ac:dyDescent="0.25">
      <c r="A20" s="34" t="s">
        <v>102</v>
      </c>
      <c r="B20" s="35" t="s">
        <v>103</v>
      </c>
      <c r="C20" s="54">
        <v>20</v>
      </c>
      <c r="D20" s="126"/>
      <c r="E20" s="36">
        <f t="shared" si="0"/>
        <v>0</v>
      </c>
    </row>
    <row r="21" spans="1:5" x14ac:dyDescent="0.25">
      <c r="A21" s="34" t="s">
        <v>262</v>
      </c>
      <c r="B21" s="35" t="s">
        <v>103</v>
      </c>
      <c r="C21" s="54">
        <v>120</v>
      </c>
      <c r="D21" s="126"/>
      <c r="E21" s="36">
        <f t="shared" si="0"/>
        <v>0</v>
      </c>
    </row>
    <row r="22" spans="1:5" x14ac:dyDescent="0.25">
      <c r="A22" s="34" t="s">
        <v>114</v>
      </c>
      <c r="B22" s="35" t="s">
        <v>99</v>
      </c>
      <c r="C22" s="54">
        <v>10</v>
      </c>
      <c r="D22" s="126"/>
      <c r="E22" s="36">
        <f t="shared" si="0"/>
        <v>0</v>
      </c>
    </row>
    <row r="23" spans="1:5" x14ac:dyDescent="0.25">
      <c r="A23" s="34" t="s">
        <v>110</v>
      </c>
      <c r="B23" s="35" t="s">
        <v>99</v>
      </c>
      <c r="C23" s="54">
        <v>120</v>
      </c>
      <c r="D23" s="126"/>
      <c r="E23" s="36">
        <f t="shared" si="0"/>
        <v>0</v>
      </c>
    </row>
    <row r="24" spans="1:5" x14ac:dyDescent="0.25">
      <c r="A24" s="34" t="s">
        <v>109</v>
      </c>
      <c r="B24" s="35" t="s">
        <v>99</v>
      </c>
      <c r="C24" s="54">
        <v>30</v>
      </c>
      <c r="D24" s="126"/>
      <c r="E24" s="36">
        <f t="shared" si="0"/>
        <v>0</v>
      </c>
    </row>
    <row r="25" spans="1:5" ht="30" x14ac:dyDescent="0.25">
      <c r="A25" s="37" t="s">
        <v>111</v>
      </c>
      <c r="B25" s="35" t="s">
        <v>112</v>
      </c>
      <c r="C25" s="54">
        <v>40</v>
      </c>
      <c r="D25" s="126"/>
      <c r="E25" s="36">
        <f t="shared" si="0"/>
        <v>0</v>
      </c>
    </row>
    <row r="26" spans="1:5" x14ac:dyDescent="0.25">
      <c r="A26" s="37" t="s">
        <v>204</v>
      </c>
      <c r="B26" s="35" t="s">
        <v>113</v>
      </c>
      <c r="C26" s="54">
        <v>264</v>
      </c>
      <c r="D26" s="126"/>
      <c r="E26" s="36">
        <f t="shared" si="0"/>
        <v>0</v>
      </c>
    </row>
    <row r="27" spans="1:5" x14ac:dyDescent="0.25">
      <c r="A27" s="34" t="s">
        <v>115</v>
      </c>
      <c r="B27" s="35" t="s">
        <v>99</v>
      </c>
      <c r="C27" s="54">
        <v>8</v>
      </c>
      <c r="D27" s="126"/>
      <c r="E27" s="36">
        <f t="shared" si="0"/>
        <v>0</v>
      </c>
    </row>
    <row r="28" spans="1:5" x14ac:dyDescent="0.25">
      <c r="A28" s="34" t="s">
        <v>116</v>
      </c>
      <c r="B28" s="35" t="s">
        <v>113</v>
      </c>
      <c r="C28" s="54">
        <v>80</v>
      </c>
      <c r="D28" s="126"/>
      <c r="E28" s="36">
        <f t="shared" si="0"/>
        <v>0</v>
      </c>
    </row>
    <row r="29" spans="1:5" x14ac:dyDescent="0.25">
      <c r="A29" s="34" t="s">
        <v>117</v>
      </c>
      <c r="B29" s="35" t="s">
        <v>101</v>
      </c>
      <c r="C29" s="54">
        <v>120</v>
      </c>
      <c r="D29" s="126"/>
      <c r="E29" s="36">
        <f t="shared" si="0"/>
        <v>0</v>
      </c>
    </row>
    <row r="30" spans="1:5" x14ac:dyDescent="0.25">
      <c r="A30" s="34" t="s">
        <v>118</v>
      </c>
      <c r="B30" s="35" t="s">
        <v>106</v>
      </c>
      <c r="C30" s="54">
        <v>60</v>
      </c>
      <c r="D30" s="126"/>
      <c r="E30" s="36">
        <f t="shared" si="0"/>
        <v>0</v>
      </c>
    </row>
    <row r="31" spans="1:5" x14ac:dyDescent="0.25">
      <c r="A31" s="34" t="s">
        <v>175</v>
      </c>
      <c r="B31" s="35" t="s">
        <v>106</v>
      </c>
      <c r="C31" s="54">
        <v>60</v>
      </c>
      <c r="D31" s="126"/>
      <c r="E31" s="36">
        <f t="shared" si="0"/>
        <v>0</v>
      </c>
    </row>
    <row r="32" spans="1:5" x14ac:dyDescent="0.25">
      <c r="A32" s="34" t="s">
        <v>196</v>
      </c>
      <c r="B32" s="35" t="s">
        <v>106</v>
      </c>
      <c r="C32" s="54">
        <v>60</v>
      </c>
      <c r="D32" s="126"/>
      <c r="E32" s="36">
        <f t="shared" si="0"/>
        <v>0</v>
      </c>
    </row>
    <row r="33" spans="1:5" x14ac:dyDescent="0.25">
      <c r="A33" s="34" t="s">
        <v>268</v>
      </c>
      <c r="B33" s="35" t="s">
        <v>99</v>
      </c>
      <c r="C33" s="54">
        <v>5</v>
      </c>
      <c r="D33" s="126"/>
      <c r="E33" s="36">
        <f t="shared" si="0"/>
        <v>0</v>
      </c>
    </row>
    <row r="34" spans="1:5" x14ac:dyDescent="0.25">
      <c r="A34" s="34" t="s">
        <v>124</v>
      </c>
      <c r="B34" s="35" t="s">
        <v>99</v>
      </c>
      <c r="C34" s="54">
        <v>30</v>
      </c>
      <c r="D34" s="126"/>
      <c r="E34" s="36">
        <f t="shared" si="0"/>
        <v>0</v>
      </c>
    </row>
    <row r="35" spans="1:5" x14ac:dyDescent="0.25">
      <c r="A35" s="34" t="s">
        <v>267</v>
      </c>
      <c r="B35" s="35" t="s">
        <v>99</v>
      </c>
      <c r="C35" s="54">
        <v>1</v>
      </c>
      <c r="D35" s="126"/>
      <c r="E35" s="36">
        <f t="shared" si="0"/>
        <v>0</v>
      </c>
    </row>
    <row r="36" spans="1:5" x14ac:dyDescent="0.25">
      <c r="A36" s="34" t="s">
        <v>269</v>
      </c>
      <c r="B36" s="35" t="s">
        <v>99</v>
      </c>
      <c r="C36" s="54">
        <v>12</v>
      </c>
      <c r="D36" s="126"/>
      <c r="E36" s="36">
        <f t="shared" si="0"/>
        <v>0</v>
      </c>
    </row>
    <row r="37" spans="1:5" x14ac:dyDescent="0.25">
      <c r="A37" s="34" t="s">
        <v>121</v>
      </c>
      <c r="B37" s="35" t="s">
        <v>99</v>
      </c>
      <c r="C37" s="54">
        <v>6</v>
      </c>
      <c r="D37" s="126"/>
      <c r="E37" s="36">
        <f t="shared" si="0"/>
        <v>0</v>
      </c>
    </row>
    <row r="38" spans="1:5" x14ac:dyDescent="0.25">
      <c r="A38" s="34" t="s">
        <v>122</v>
      </c>
      <c r="B38" s="35" t="s">
        <v>99</v>
      </c>
      <c r="C38" s="54">
        <v>30</v>
      </c>
      <c r="D38" s="126"/>
      <c r="E38" s="36">
        <f t="shared" si="0"/>
        <v>0</v>
      </c>
    </row>
    <row r="39" spans="1:5" s="33" customFormat="1" ht="19.5" customHeight="1" x14ac:dyDescent="0.25">
      <c r="A39" s="145" t="s">
        <v>125</v>
      </c>
      <c r="B39" s="145"/>
      <c r="C39" s="145"/>
      <c r="D39" s="145"/>
      <c r="E39" s="38">
        <f>SUM(E4:E38)</f>
        <v>0</v>
      </c>
    </row>
    <row r="40" spans="1:5" s="33" customFormat="1" ht="19.5" customHeight="1" x14ac:dyDescent="0.25">
      <c r="A40" s="145" t="s">
        <v>126</v>
      </c>
      <c r="B40" s="145"/>
      <c r="C40" s="145"/>
      <c r="D40" s="145"/>
      <c r="E40" s="38">
        <f>E39/12</f>
        <v>0</v>
      </c>
    </row>
    <row r="41" spans="1:5" s="33" customFormat="1" ht="19.5" customHeight="1" x14ac:dyDescent="0.25">
      <c r="A41" s="145" t="s">
        <v>127</v>
      </c>
      <c r="B41" s="145"/>
      <c r="C41" s="145"/>
      <c r="D41" s="145" t="s">
        <v>128</v>
      </c>
      <c r="E41" s="77">
        <v>5</v>
      </c>
    </row>
    <row r="42" spans="1:5" s="33" customFormat="1" ht="19.5" customHeight="1" x14ac:dyDescent="0.25">
      <c r="A42" s="146" t="s">
        <v>129</v>
      </c>
      <c r="B42" s="146"/>
      <c r="C42" s="146"/>
      <c r="D42" s="146"/>
      <c r="E42" s="39">
        <f>E40/E41</f>
        <v>0</v>
      </c>
    </row>
    <row r="47" spans="1:5" ht="24" customHeight="1" x14ac:dyDescent="0.25">
      <c r="A47" s="147" t="s">
        <v>130</v>
      </c>
      <c r="B47" s="147"/>
      <c r="C47" s="147"/>
      <c r="D47" s="147"/>
      <c r="E47" s="147"/>
    </row>
    <row r="48" spans="1:5" ht="25.5" customHeight="1" x14ac:dyDescent="0.25">
      <c r="A48" s="148" t="s">
        <v>131</v>
      </c>
      <c r="B48" s="148"/>
      <c r="C48" s="148"/>
      <c r="D48" s="148"/>
      <c r="E48" s="148"/>
    </row>
    <row r="49" spans="1:7" ht="45" customHeight="1" x14ac:dyDescent="0.25">
      <c r="A49" s="45" t="s">
        <v>16</v>
      </c>
      <c r="B49" s="80" t="s">
        <v>132</v>
      </c>
      <c r="C49" s="80" t="s">
        <v>1</v>
      </c>
      <c r="D49" s="80" t="s">
        <v>280</v>
      </c>
      <c r="E49" s="80" t="s">
        <v>281</v>
      </c>
    </row>
    <row r="50" spans="1:7" ht="15.75" x14ac:dyDescent="0.25">
      <c r="A50" s="116" t="s">
        <v>200</v>
      </c>
      <c r="B50" s="84" t="s">
        <v>134</v>
      </c>
      <c r="C50" s="81">
        <v>1</v>
      </c>
      <c r="D50" s="79"/>
      <c r="E50" s="79">
        <f>C50*D50</f>
        <v>0</v>
      </c>
      <c r="G50" s="57"/>
    </row>
    <row r="51" spans="1:7" ht="15.75" x14ac:dyDescent="0.25">
      <c r="A51" s="117" t="s">
        <v>137</v>
      </c>
      <c r="B51" s="84" t="s">
        <v>134</v>
      </c>
      <c r="C51" s="81">
        <v>1</v>
      </c>
      <c r="D51" s="79"/>
      <c r="E51" s="79">
        <f t="shared" ref="E51:E60" si="1">C51*D51</f>
        <v>0</v>
      </c>
    </row>
    <row r="52" spans="1:7" s="1" customFormat="1" ht="20.100000000000001" customHeight="1" x14ac:dyDescent="0.25">
      <c r="A52" s="116" t="s">
        <v>65</v>
      </c>
      <c r="B52" s="84" t="s">
        <v>134</v>
      </c>
      <c r="C52" s="81">
        <v>1</v>
      </c>
      <c r="D52" s="79"/>
      <c r="E52" s="79">
        <f t="shared" si="1"/>
        <v>0</v>
      </c>
      <c r="F52"/>
      <c r="G52" s="57"/>
    </row>
    <row r="53" spans="1:7" s="1" customFormat="1" ht="20.100000000000001" customHeight="1" x14ac:dyDescent="0.25">
      <c r="A53" s="117" t="s">
        <v>135</v>
      </c>
      <c r="B53" s="84" t="s">
        <v>134</v>
      </c>
      <c r="C53" s="81">
        <v>22</v>
      </c>
      <c r="D53" s="79"/>
      <c r="E53" s="79">
        <f t="shared" si="1"/>
        <v>0</v>
      </c>
      <c r="F53"/>
      <c r="G53" s="57"/>
    </row>
    <row r="54" spans="1:7" s="1" customFormat="1" ht="20.100000000000001" customHeight="1" x14ac:dyDescent="0.25">
      <c r="A54" s="116" t="s">
        <v>136</v>
      </c>
      <c r="B54" s="84" t="s">
        <v>134</v>
      </c>
      <c r="C54" s="81">
        <v>22</v>
      </c>
      <c r="D54" s="79"/>
      <c r="E54" s="79">
        <f t="shared" si="1"/>
        <v>0</v>
      </c>
      <c r="F54"/>
      <c r="G54" s="57"/>
    </row>
    <row r="55" spans="1:7" ht="31.5" x14ac:dyDescent="0.25">
      <c r="A55" s="219" t="s">
        <v>199</v>
      </c>
      <c r="B55" s="82" t="s">
        <v>134</v>
      </c>
      <c r="C55" s="82">
        <v>1</v>
      </c>
      <c r="D55" s="79"/>
      <c r="E55" s="79">
        <f t="shared" si="1"/>
        <v>0</v>
      </c>
    </row>
    <row r="56" spans="1:7" ht="15.75" x14ac:dyDescent="0.25">
      <c r="A56" s="116" t="s">
        <v>138</v>
      </c>
      <c r="B56" s="84" t="s">
        <v>134</v>
      </c>
      <c r="C56" s="83">
        <v>2</v>
      </c>
      <c r="D56" s="79"/>
      <c r="E56" s="79">
        <f t="shared" si="1"/>
        <v>0</v>
      </c>
    </row>
    <row r="57" spans="1:7" ht="15.75" x14ac:dyDescent="0.25">
      <c r="A57" s="116" t="s">
        <v>133</v>
      </c>
      <c r="B57" s="84" t="s">
        <v>134</v>
      </c>
      <c r="C57" s="81">
        <v>4</v>
      </c>
      <c r="D57" s="79"/>
      <c r="E57" s="79">
        <f t="shared" si="1"/>
        <v>0</v>
      </c>
      <c r="F57" s="1"/>
      <c r="G57" s="1"/>
    </row>
    <row r="58" spans="1:7" ht="15.75" x14ac:dyDescent="0.25">
      <c r="A58" s="116" t="s">
        <v>270</v>
      </c>
      <c r="B58" s="84" t="s">
        <v>134</v>
      </c>
      <c r="C58" s="81">
        <v>1</v>
      </c>
      <c r="D58" s="79"/>
      <c r="E58" s="79">
        <f t="shared" si="1"/>
        <v>0</v>
      </c>
    </row>
    <row r="59" spans="1:7" ht="15.75" x14ac:dyDescent="0.25">
      <c r="A59" s="116" t="s">
        <v>271</v>
      </c>
      <c r="B59" s="84" t="s">
        <v>134</v>
      </c>
      <c r="C59" s="81">
        <v>1</v>
      </c>
      <c r="D59" s="79"/>
      <c r="E59" s="79">
        <f t="shared" si="1"/>
        <v>0</v>
      </c>
      <c r="G59" s="57"/>
    </row>
    <row r="60" spans="1:7" ht="15.75" x14ac:dyDescent="0.25">
      <c r="A60" s="117" t="s">
        <v>139</v>
      </c>
      <c r="B60" s="84" t="s">
        <v>134</v>
      </c>
      <c r="C60" s="81">
        <v>3</v>
      </c>
      <c r="D60" s="79"/>
      <c r="E60" s="79">
        <f t="shared" si="1"/>
        <v>0</v>
      </c>
    </row>
    <row r="61" spans="1:7" ht="24.75" customHeight="1" x14ac:dyDescent="0.25">
      <c r="A61" s="149" t="s">
        <v>141</v>
      </c>
      <c r="B61" s="149"/>
      <c r="C61" s="149"/>
      <c r="D61" s="149"/>
      <c r="E61" s="85">
        <f>SUM(E50:E60)</f>
        <v>0</v>
      </c>
      <c r="F61" s="57"/>
    </row>
    <row r="62" spans="1:7" ht="24.75" customHeight="1" x14ac:dyDescent="0.25">
      <c r="A62" s="149" t="s">
        <v>140</v>
      </c>
      <c r="B62" s="149"/>
      <c r="C62" s="149"/>
      <c r="D62" s="149"/>
      <c r="E62" s="85">
        <f>SUM(E50:E60)*12</f>
        <v>0</v>
      </c>
    </row>
    <row r="63" spans="1:7" ht="24.75" customHeight="1" x14ac:dyDescent="0.25">
      <c r="A63" s="149" t="s">
        <v>142</v>
      </c>
      <c r="B63" s="149"/>
      <c r="C63" s="149"/>
      <c r="D63" s="149"/>
      <c r="E63" s="78">
        <f>E41</f>
        <v>5</v>
      </c>
    </row>
    <row r="64" spans="1:7" ht="24.75" customHeight="1" x14ac:dyDescent="0.25">
      <c r="A64" s="141" t="s">
        <v>143</v>
      </c>
      <c r="B64" s="141"/>
      <c r="C64" s="141"/>
      <c r="D64" s="141"/>
      <c r="E64" s="102">
        <f>E61/E63</f>
        <v>0</v>
      </c>
    </row>
    <row r="65" spans="1:5" ht="15.75" x14ac:dyDescent="0.25">
      <c r="A65" s="142"/>
      <c r="B65" s="142"/>
      <c r="C65" s="142"/>
      <c r="D65" s="142"/>
      <c r="E65" s="142"/>
    </row>
  </sheetData>
  <sortState ref="A4:D38">
    <sortCondition ref="A4:A38"/>
  </sortState>
  <mergeCells count="13">
    <mergeCell ref="A64:D64"/>
    <mergeCell ref="A65:E65"/>
    <mergeCell ref="A1:E1"/>
    <mergeCell ref="A2:E2"/>
    <mergeCell ref="A39:D39"/>
    <mergeCell ref="A42:D42"/>
    <mergeCell ref="A40:D40"/>
    <mergeCell ref="A41:D41"/>
    <mergeCell ref="A47:E47"/>
    <mergeCell ref="A48:E48"/>
    <mergeCell ref="A61:D61"/>
    <mergeCell ref="A62:D62"/>
    <mergeCell ref="A63:D63"/>
  </mergeCells>
  <pageMargins left="0.511811024" right="0.511811024" top="0.78740157499999996" bottom="0.78740157499999996" header="0.31496062000000002" footer="0.31496062000000002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zoomScale="80" zoomScaleNormal="80" workbookViewId="0">
      <selection activeCell="C4" sqref="C4"/>
    </sheetView>
  </sheetViews>
  <sheetFormatPr defaultRowHeight="15" x14ac:dyDescent="0.25"/>
  <cols>
    <col min="1" max="1" width="45.7109375" customWidth="1"/>
    <col min="2" max="2" width="14.28515625" customWidth="1"/>
    <col min="3" max="4" width="17.5703125" customWidth="1"/>
    <col min="5" max="5" width="14.42578125" customWidth="1"/>
    <col min="6" max="6" width="19.7109375" customWidth="1"/>
  </cols>
  <sheetData>
    <row r="1" spans="1:9" x14ac:dyDescent="0.25">
      <c r="A1" s="159" t="s">
        <v>144</v>
      </c>
      <c r="B1" s="159"/>
      <c r="C1" s="159"/>
      <c r="D1" s="159"/>
      <c r="E1" s="159"/>
    </row>
    <row r="2" spans="1:9" x14ac:dyDescent="0.25">
      <c r="A2" s="158" t="s">
        <v>145</v>
      </c>
      <c r="B2" s="158"/>
      <c r="C2" s="158"/>
      <c r="D2" s="158"/>
      <c r="E2" s="158"/>
    </row>
    <row r="3" spans="1:9" ht="24.95" customHeight="1" x14ac:dyDescent="0.25">
      <c r="A3" s="15" t="s">
        <v>93</v>
      </c>
      <c r="B3" s="15" t="s">
        <v>94</v>
      </c>
      <c r="C3" s="15" t="s">
        <v>146</v>
      </c>
      <c r="D3" s="16" t="s">
        <v>55</v>
      </c>
      <c r="E3" s="16" t="s">
        <v>3</v>
      </c>
    </row>
    <row r="4" spans="1:9" x14ac:dyDescent="0.25">
      <c r="A4" s="222" t="s">
        <v>96</v>
      </c>
      <c r="B4" s="17" t="s">
        <v>101</v>
      </c>
      <c r="C4" s="51">
        <v>24</v>
      </c>
      <c r="D4" s="127"/>
      <c r="E4" s="110">
        <f>D4*C4</f>
        <v>0</v>
      </c>
      <c r="G4" s="30"/>
      <c r="H4" s="30"/>
      <c r="I4" s="30"/>
    </row>
    <row r="5" spans="1:9" x14ac:dyDescent="0.25">
      <c r="A5" s="216" t="s">
        <v>201</v>
      </c>
      <c r="B5" s="20" t="s">
        <v>97</v>
      </c>
      <c r="C5" s="52">
        <v>96</v>
      </c>
      <c r="D5" s="127"/>
      <c r="E5" s="110">
        <f>D5*C5</f>
        <v>0</v>
      </c>
    </row>
    <row r="6" spans="1:9" x14ac:dyDescent="0.25">
      <c r="A6" s="223" t="s">
        <v>214</v>
      </c>
      <c r="B6" s="20" t="s">
        <v>99</v>
      </c>
      <c r="C6" s="52">
        <v>4</v>
      </c>
      <c r="D6" s="127"/>
      <c r="E6" s="110">
        <f>D6*C6</f>
        <v>0</v>
      </c>
    </row>
    <row r="7" spans="1:9" x14ac:dyDescent="0.25">
      <c r="A7" s="223" t="s">
        <v>40</v>
      </c>
      <c r="B7" s="20" t="s">
        <v>101</v>
      </c>
      <c r="C7" s="52">
        <v>24</v>
      </c>
      <c r="D7" s="127"/>
      <c r="E7" s="110">
        <f t="shared" ref="E7:E20" si="0">D7*C7</f>
        <v>0</v>
      </c>
    </row>
    <row r="8" spans="1:9" x14ac:dyDescent="0.25">
      <c r="A8" s="223" t="s">
        <v>67</v>
      </c>
      <c r="B8" s="20" t="s">
        <v>99</v>
      </c>
      <c r="C8" s="52">
        <v>2</v>
      </c>
      <c r="D8" s="127"/>
      <c r="E8" s="110">
        <f t="shared" si="0"/>
        <v>0</v>
      </c>
    </row>
    <row r="9" spans="1:9" x14ac:dyDescent="0.25">
      <c r="A9" s="223" t="s">
        <v>68</v>
      </c>
      <c r="B9" s="20" t="s">
        <v>99</v>
      </c>
      <c r="C9" s="52">
        <v>1</v>
      </c>
      <c r="D9" s="127"/>
      <c r="E9" s="110">
        <f t="shared" si="0"/>
        <v>0</v>
      </c>
    </row>
    <row r="10" spans="1:9" ht="24.95" customHeight="1" x14ac:dyDescent="0.25">
      <c r="A10" s="223" t="s">
        <v>100</v>
      </c>
      <c r="B10" s="20" t="s">
        <v>101</v>
      </c>
      <c r="C10" s="52">
        <v>24</v>
      </c>
      <c r="D10" s="127"/>
      <c r="E10" s="110">
        <f t="shared" si="0"/>
        <v>0</v>
      </c>
    </row>
    <row r="11" spans="1:9" ht="24.95" customHeight="1" x14ac:dyDescent="0.25">
      <c r="A11" s="224" t="s">
        <v>273</v>
      </c>
      <c r="B11" s="20" t="s">
        <v>21</v>
      </c>
      <c r="C11" s="52">
        <v>60</v>
      </c>
      <c r="D11" s="127"/>
      <c r="E11" s="110">
        <f t="shared" si="0"/>
        <v>0</v>
      </c>
    </row>
    <row r="12" spans="1:9" x14ac:dyDescent="0.25">
      <c r="A12" s="225" t="s">
        <v>202</v>
      </c>
      <c r="B12" s="20" t="s">
        <v>101</v>
      </c>
      <c r="C12" s="52">
        <v>24</v>
      </c>
      <c r="D12" s="127"/>
      <c r="E12" s="110">
        <f t="shared" si="0"/>
        <v>0</v>
      </c>
    </row>
    <row r="13" spans="1:9" x14ac:dyDescent="0.25">
      <c r="A13" s="224" t="s">
        <v>104</v>
      </c>
      <c r="B13" s="20" t="s">
        <v>99</v>
      </c>
      <c r="C13" s="52">
        <v>2</v>
      </c>
      <c r="D13" s="127"/>
      <c r="E13" s="110">
        <f t="shared" si="0"/>
        <v>0</v>
      </c>
    </row>
    <row r="14" spans="1:9" x14ac:dyDescent="0.25">
      <c r="A14" s="226" t="s">
        <v>71</v>
      </c>
      <c r="B14" s="20" t="s">
        <v>99</v>
      </c>
      <c r="C14" s="52">
        <v>4</v>
      </c>
      <c r="D14" s="127"/>
      <c r="E14" s="110">
        <f t="shared" si="0"/>
        <v>0</v>
      </c>
    </row>
    <row r="15" spans="1:9" x14ac:dyDescent="0.25">
      <c r="A15" s="227" t="s">
        <v>120</v>
      </c>
      <c r="B15" s="20" t="s">
        <v>99</v>
      </c>
      <c r="C15" s="52">
        <v>4</v>
      </c>
      <c r="D15" s="127"/>
      <c r="E15" s="110">
        <f t="shared" si="0"/>
        <v>0</v>
      </c>
    </row>
    <row r="16" spans="1:9" x14ac:dyDescent="0.25">
      <c r="A16" s="223" t="s">
        <v>72</v>
      </c>
      <c r="B16" s="20" t="s">
        <v>99</v>
      </c>
      <c r="C16" s="52">
        <v>3</v>
      </c>
      <c r="D16" s="127"/>
      <c r="E16" s="110">
        <f t="shared" si="0"/>
        <v>0</v>
      </c>
    </row>
    <row r="17" spans="1:5" x14ac:dyDescent="0.25">
      <c r="A17" s="223" t="s">
        <v>147</v>
      </c>
      <c r="B17" s="20" t="s">
        <v>106</v>
      </c>
      <c r="C17" s="52">
        <v>24</v>
      </c>
      <c r="D17" s="127"/>
      <c r="E17" s="110">
        <f t="shared" si="0"/>
        <v>0</v>
      </c>
    </row>
    <row r="18" spans="1:5" x14ac:dyDescent="0.25">
      <c r="A18" s="223" t="s">
        <v>107</v>
      </c>
      <c r="B18" s="20" t="s">
        <v>99</v>
      </c>
      <c r="C18" s="52">
        <v>48</v>
      </c>
      <c r="D18" s="127"/>
      <c r="E18" s="110">
        <f t="shared" si="0"/>
        <v>0</v>
      </c>
    </row>
    <row r="19" spans="1:5" x14ac:dyDescent="0.25">
      <c r="A19" s="223" t="s">
        <v>108</v>
      </c>
      <c r="B19" s="20" t="s">
        <v>99</v>
      </c>
      <c r="C19" s="52">
        <v>96</v>
      </c>
      <c r="D19" s="127"/>
      <c r="E19" s="110">
        <f t="shared" si="0"/>
        <v>0</v>
      </c>
    </row>
    <row r="20" spans="1:5" x14ac:dyDescent="0.25">
      <c r="A20" s="223" t="s">
        <v>197</v>
      </c>
      <c r="B20" s="20" t="s">
        <v>99</v>
      </c>
      <c r="C20" s="52">
        <v>48</v>
      </c>
      <c r="D20" s="127"/>
      <c r="E20" s="110">
        <f t="shared" si="0"/>
        <v>0</v>
      </c>
    </row>
    <row r="21" spans="1:5" x14ac:dyDescent="0.25">
      <c r="A21" s="223" t="s">
        <v>102</v>
      </c>
      <c r="B21" s="20" t="s">
        <v>103</v>
      </c>
      <c r="C21" s="52">
        <v>24</v>
      </c>
      <c r="D21" s="127"/>
      <c r="E21" s="110">
        <f>C21*D21</f>
        <v>0</v>
      </c>
    </row>
    <row r="22" spans="1:5" x14ac:dyDescent="0.25">
      <c r="A22" s="225" t="s">
        <v>54</v>
      </c>
      <c r="B22" s="20" t="s">
        <v>103</v>
      </c>
      <c r="C22" s="52">
        <v>96</v>
      </c>
      <c r="D22" s="127"/>
      <c r="E22" s="110">
        <f t="shared" ref="E22:E38" si="1">D22*C22</f>
        <v>0</v>
      </c>
    </row>
    <row r="23" spans="1:5" x14ac:dyDescent="0.25">
      <c r="A23" s="228" t="s">
        <v>274</v>
      </c>
      <c r="B23" s="20" t="s">
        <v>99</v>
      </c>
      <c r="C23" s="52">
        <v>3</v>
      </c>
      <c r="D23" s="127"/>
      <c r="E23" s="110">
        <f t="shared" si="1"/>
        <v>0</v>
      </c>
    </row>
    <row r="24" spans="1:5" x14ac:dyDescent="0.25">
      <c r="A24" s="223" t="s">
        <v>263</v>
      </c>
      <c r="B24" s="20" t="s">
        <v>99</v>
      </c>
      <c r="C24" s="52">
        <v>48</v>
      </c>
      <c r="D24" s="127"/>
      <c r="E24" s="110">
        <f t="shared" si="1"/>
        <v>0</v>
      </c>
    </row>
    <row r="25" spans="1:5" x14ac:dyDescent="0.25">
      <c r="A25" s="223" t="s">
        <v>109</v>
      </c>
      <c r="B25" s="20" t="s">
        <v>106</v>
      </c>
      <c r="C25" s="52">
        <v>12</v>
      </c>
      <c r="D25" s="127"/>
      <c r="E25" s="110">
        <f t="shared" si="1"/>
        <v>0</v>
      </c>
    </row>
    <row r="26" spans="1:5" ht="30" x14ac:dyDescent="0.25">
      <c r="A26" s="229" t="s">
        <v>234</v>
      </c>
      <c r="B26" s="20" t="s">
        <v>112</v>
      </c>
      <c r="C26" s="52">
        <v>24</v>
      </c>
      <c r="D26" s="127"/>
      <c r="E26" s="110">
        <f t="shared" si="1"/>
        <v>0</v>
      </c>
    </row>
    <row r="27" spans="1:5" ht="30" x14ac:dyDescent="0.25">
      <c r="A27" s="230" t="s">
        <v>205</v>
      </c>
      <c r="B27" s="20" t="s">
        <v>106</v>
      </c>
      <c r="C27" s="52">
        <v>96</v>
      </c>
      <c r="D27" s="127"/>
      <c r="E27" s="110">
        <f t="shared" si="1"/>
        <v>0</v>
      </c>
    </row>
    <row r="28" spans="1:5" x14ac:dyDescent="0.25">
      <c r="A28" s="223" t="s">
        <v>115</v>
      </c>
      <c r="B28" s="20" t="s">
        <v>99</v>
      </c>
      <c r="C28" s="52">
        <v>6</v>
      </c>
      <c r="D28" s="127"/>
      <c r="E28" s="110">
        <f t="shared" si="1"/>
        <v>0</v>
      </c>
    </row>
    <row r="29" spans="1:5" x14ac:dyDescent="0.25">
      <c r="A29" s="223" t="s">
        <v>116</v>
      </c>
      <c r="B29" s="20" t="s">
        <v>113</v>
      </c>
      <c r="C29" s="52">
        <v>48</v>
      </c>
      <c r="D29" s="127"/>
      <c r="E29" s="110">
        <f t="shared" si="1"/>
        <v>0</v>
      </c>
    </row>
    <row r="30" spans="1:5" x14ac:dyDescent="0.25">
      <c r="A30" s="223" t="s">
        <v>117</v>
      </c>
      <c r="B30" s="20" t="s">
        <v>101</v>
      </c>
      <c r="C30" s="52">
        <v>24</v>
      </c>
      <c r="D30" s="127"/>
      <c r="E30" s="110">
        <f t="shared" si="1"/>
        <v>0</v>
      </c>
    </row>
    <row r="31" spans="1:5" ht="30" x14ac:dyDescent="0.25">
      <c r="A31" s="230" t="s">
        <v>119</v>
      </c>
      <c r="B31" s="20" t="s">
        <v>106</v>
      </c>
      <c r="C31" s="52">
        <v>24</v>
      </c>
      <c r="D31" s="127"/>
      <c r="E31" s="110">
        <f t="shared" si="1"/>
        <v>0</v>
      </c>
    </row>
    <row r="32" spans="1:5" ht="30" x14ac:dyDescent="0.25">
      <c r="A32" s="230" t="s">
        <v>175</v>
      </c>
      <c r="B32" s="20" t="s">
        <v>106</v>
      </c>
      <c r="C32" s="52">
        <v>24</v>
      </c>
      <c r="D32" s="127"/>
      <c r="E32" s="110">
        <f t="shared" si="1"/>
        <v>0</v>
      </c>
    </row>
    <row r="33" spans="1:5" ht="30" x14ac:dyDescent="0.25">
      <c r="A33" s="230" t="s">
        <v>196</v>
      </c>
      <c r="B33" s="20" t="s">
        <v>106</v>
      </c>
      <c r="C33" s="52">
        <v>24</v>
      </c>
      <c r="D33" s="127"/>
      <c r="E33" s="110">
        <f t="shared" si="1"/>
        <v>0</v>
      </c>
    </row>
    <row r="34" spans="1:5" x14ac:dyDescent="0.25">
      <c r="A34" s="223" t="s">
        <v>45</v>
      </c>
      <c r="B34" s="20" t="s">
        <v>99</v>
      </c>
      <c r="C34" s="52">
        <v>48</v>
      </c>
      <c r="D34" s="127"/>
      <c r="E34" s="110">
        <f t="shared" si="1"/>
        <v>0</v>
      </c>
    </row>
    <row r="35" spans="1:5" x14ac:dyDescent="0.25">
      <c r="A35" s="223" t="s">
        <v>123</v>
      </c>
      <c r="B35" s="20" t="s">
        <v>99</v>
      </c>
      <c r="C35" s="52">
        <v>4</v>
      </c>
      <c r="D35" s="127"/>
      <c r="E35" s="110">
        <f t="shared" si="1"/>
        <v>0</v>
      </c>
    </row>
    <row r="36" spans="1:5" x14ac:dyDescent="0.25">
      <c r="A36" s="223" t="s">
        <v>268</v>
      </c>
      <c r="B36" s="20" t="s">
        <v>99</v>
      </c>
      <c r="C36" s="52">
        <v>2</v>
      </c>
      <c r="D36" s="127"/>
      <c r="E36" s="110">
        <f t="shared" si="1"/>
        <v>0</v>
      </c>
    </row>
    <row r="37" spans="1:5" x14ac:dyDescent="0.25">
      <c r="A37" s="223" t="s">
        <v>124</v>
      </c>
      <c r="B37" s="20" t="s">
        <v>99</v>
      </c>
      <c r="C37" s="52">
        <v>3</v>
      </c>
      <c r="D37" s="127"/>
      <c r="E37" s="110">
        <f t="shared" si="1"/>
        <v>0</v>
      </c>
    </row>
    <row r="38" spans="1:5" x14ac:dyDescent="0.25">
      <c r="A38" s="223" t="s">
        <v>269</v>
      </c>
      <c r="B38" s="20" t="s">
        <v>99</v>
      </c>
      <c r="C38" s="52">
        <v>1</v>
      </c>
      <c r="D38" s="127"/>
      <c r="E38" s="110">
        <f t="shared" si="1"/>
        <v>0</v>
      </c>
    </row>
    <row r="39" spans="1:5" x14ac:dyDescent="0.25">
      <c r="A39" s="223" t="s">
        <v>121</v>
      </c>
      <c r="B39" s="20" t="s">
        <v>99</v>
      </c>
      <c r="C39" s="52">
        <v>3</v>
      </c>
      <c r="D39" s="127"/>
      <c r="E39" s="110">
        <f>(C39*D39)</f>
        <v>0</v>
      </c>
    </row>
    <row r="40" spans="1:5" x14ac:dyDescent="0.25">
      <c r="A40" s="231" t="s">
        <v>122</v>
      </c>
      <c r="B40" s="21" t="s">
        <v>99</v>
      </c>
      <c r="C40" s="53">
        <v>4</v>
      </c>
      <c r="D40" s="128"/>
      <c r="E40" s="111">
        <f>D40*C40</f>
        <v>0</v>
      </c>
    </row>
    <row r="41" spans="1:5" x14ac:dyDescent="0.25">
      <c r="A41" s="160" t="s">
        <v>148</v>
      </c>
      <c r="B41" s="160"/>
      <c r="C41" s="160"/>
      <c r="D41" s="160"/>
      <c r="E41" s="40">
        <f>SUM(E4:E40)</f>
        <v>0</v>
      </c>
    </row>
    <row r="42" spans="1:5" x14ac:dyDescent="0.25">
      <c r="A42" s="161" t="s">
        <v>126</v>
      </c>
      <c r="B42" s="162"/>
      <c r="C42" s="162"/>
      <c r="D42" s="163"/>
      <c r="E42" s="40">
        <f>E41/12</f>
        <v>0</v>
      </c>
    </row>
    <row r="43" spans="1:5" x14ac:dyDescent="0.25">
      <c r="A43" s="161" t="s">
        <v>149</v>
      </c>
      <c r="B43" s="162"/>
      <c r="C43" s="162"/>
      <c r="D43" s="163"/>
      <c r="E43" s="87">
        <v>2</v>
      </c>
    </row>
    <row r="44" spans="1:5" ht="15" customHeight="1" x14ac:dyDescent="0.25">
      <c r="A44" s="154" t="s">
        <v>143</v>
      </c>
      <c r="B44" s="155"/>
      <c r="C44" s="155"/>
      <c r="D44" s="156"/>
      <c r="E44" s="41">
        <f>E42/E43</f>
        <v>0</v>
      </c>
    </row>
    <row r="49" spans="1:5" x14ac:dyDescent="0.25">
      <c r="A49" s="157" t="s">
        <v>130</v>
      </c>
      <c r="B49" s="157"/>
      <c r="C49" s="157"/>
      <c r="D49" s="157"/>
      <c r="E49" s="157"/>
    </row>
    <row r="50" spans="1:5" x14ac:dyDescent="0.25">
      <c r="A50" s="158" t="s">
        <v>145</v>
      </c>
      <c r="B50" s="158"/>
      <c r="C50" s="158"/>
      <c r="D50" s="158"/>
      <c r="E50" s="158"/>
    </row>
    <row r="51" spans="1:5" ht="45" x14ac:dyDescent="0.25">
      <c r="A51" s="66" t="s">
        <v>16</v>
      </c>
      <c r="B51" s="66" t="s">
        <v>132</v>
      </c>
      <c r="C51" s="66" t="s">
        <v>1</v>
      </c>
      <c r="D51" s="67" t="s">
        <v>282</v>
      </c>
      <c r="E51" s="66" t="s">
        <v>281</v>
      </c>
    </row>
    <row r="52" spans="1:5" x14ac:dyDescent="0.25">
      <c r="A52" s="220" t="s">
        <v>135</v>
      </c>
      <c r="B52" s="89" t="s">
        <v>99</v>
      </c>
      <c r="C52" s="69">
        <v>11</v>
      </c>
      <c r="D52" s="119"/>
      <c r="E52" s="112">
        <f>C52*D52</f>
        <v>0</v>
      </c>
    </row>
    <row r="53" spans="1:5" x14ac:dyDescent="0.25">
      <c r="A53" s="221" t="s">
        <v>136</v>
      </c>
      <c r="B53" s="89" t="s">
        <v>99</v>
      </c>
      <c r="C53" s="69">
        <v>11</v>
      </c>
      <c r="D53" s="119"/>
      <c r="E53" s="112">
        <f t="shared" ref="E53:E57" si="2">C53*D53</f>
        <v>0</v>
      </c>
    </row>
    <row r="54" spans="1:5" x14ac:dyDescent="0.25">
      <c r="A54" s="220" t="s">
        <v>228</v>
      </c>
      <c r="B54" s="89" t="s">
        <v>99</v>
      </c>
      <c r="C54" s="69">
        <v>1</v>
      </c>
      <c r="D54" s="119"/>
      <c r="E54" s="112">
        <f t="shared" si="2"/>
        <v>0</v>
      </c>
    </row>
    <row r="55" spans="1:5" x14ac:dyDescent="0.25">
      <c r="A55" s="221" t="s">
        <v>138</v>
      </c>
      <c r="B55" s="89" t="s">
        <v>99</v>
      </c>
      <c r="C55" s="71">
        <v>1</v>
      </c>
      <c r="D55" s="120"/>
      <c r="E55" s="112">
        <f t="shared" si="2"/>
        <v>0</v>
      </c>
    </row>
    <row r="56" spans="1:5" x14ac:dyDescent="0.25">
      <c r="A56" s="221" t="s">
        <v>133</v>
      </c>
      <c r="B56" s="89" t="s">
        <v>99</v>
      </c>
      <c r="C56" s="69">
        <v>1</v>
      </c>
      <c r="D56" s="119"/>
      <c r="E56" s="112">
        <f t="shared" si="2"/>
        <v>0</v>
      </c>
    </row>
    <row r="57" spans="1:5" x14ac:dyDescent="0.25">
      <c r="A57" s="220" t="s">
        <v>139</v>
      </c>
      <c r="B57" s="89" t="s">
        <v>99</v>
      </c>
      <c r="C57" s="69">
        <v>2</v>
      </c>
      <c r="D57" s="119"/>
      <c r="E57" s="112">
        <f t="shared" si="2"/>
        <v>0</v>
      </c>
    </row>
    <row r="58" spans="1:5" x14ac:dyDescent="0.25">
      <c r="A58" s="151" t="s">
        <v>141</v>
      </c>
      <c r="B58" s="151"/>
      <c r="C58" s="151"/>
      <c r="D58" s="151"/>
      <c r="E58" s="40">
        <f>SUM(E52:E57)</f>
        <v>0</v>
      </c>
    </row>
    <row r="59" spans="1:5" ht="15.75" customHeight="1" x14ac:dyDescent="0.25">
      <c r="A59" s="152" t="s">
        <v>140</v>
      </c>
      <c r="B59" s="152"/>
      <c r="C59" s="152"/>
      <c r="D59" s="152"/>
      <c r="E59" s="40">
        <f>E58*12</f>
        <v>0</v>
      </c>
    </row>
    <row r="60" spans="1:5" ht="15.75" customHeight="1" x14ac:dyDescent="0.25">
      <c r="A60" s="152" t="s">
        <v>142</v>
      </c>
      <c r="B60" s="152"/>
      <c r="C60" s="152"/>
      <c r="D60" s="152"/>
      <c r="E60" s="90">
        <f>E43</f>
        <v>2</v>
      </c>
    </row>
    <row r="61" spans="1:5" ht="15.75" customHeight="1" x14ac:dyDescent="0.25">
      <c r="A61" s="153" t="s">
        <v>143</v>
      </c>
      <c r="B61" s="153"/>
      <c r="C61" s="153"/>
      <c r="D61" s="153"/>
      <c r="E61" s="41">
        <f>E58/E60</f>
        <v>0</v>
      </c>
    </row>
    <row r="62" spans="1:5" ht="15.75" customHeight="1" x14ac:dyDescent="0.25">
      <c r="A62" s="150"/>
      <c r="B62" s="150"/>
      <c r="C62" s="150"/>
      <c r="D62" s="150"/>
      <c r="E62" s="150"/>
    </row>
  </sheetData>
  <sortState ref="A5:D40">
    <sortCondition ref="A4:A40"/>
  </sortState>
  <mergeCells count="13">
    <mergeCell ref="A44:D44"/>
    <mergeCell ref="A49:E49"/>
    <mergeCell ref="A50:E50"/>
    <mergeCell ref="A1:E1"/>
    <mergeCell ref="A2:E2"/>
    <mergeCell ref="A41:D41"/>
    <mergeCell ref="A43:D43"/>
    <mergeCell ref="A42:D42"/>
    <mergeCell ref="A62:E62"/>
    <mergeCell ref="A58:D58"/>
    <mergeCell ref="A59:D59"/>
    <mergeCell ref="A60:D60"/>
    <mergeCell ref="A61:D61"/>
  </mergeCells>
  <phoneticPr fontId="18" type="noConversion"/>
  <pageMargins left="0.511811024" right="0.511811024" top="0.78740157499999996" bottom="0.78740157499999996" header="0.31496062000000002" footer="0.31496062000000002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opLeftCell="A25" zoomScale="80" zoomScaleNormal="80" workbookViewId="0">
      <selection activeCell="E50" sqref="E50"/>
    </sheetView>
  </sheetViews>
  <sheetFormatPr defaultRowHeight="15" x14ac:dyDescent="0.25"/>
  <cols>
    <col min="1" max="1" width="50.85546875" customWidth="1"/>
    <col min="2" max="2" width="14.28515625" customWidth="1"/>
    <col min="3" max="3" width="13.85546875" customWidth="1"/>
    <col min="4" max="4" width="17.5703125" customWidth="1"/>
    <col min="5" max="5" width="14.42578125" customWidth="1"/>
    <col min="6" max="6" width="19.7109375" customWidth="1"/>
  </cols>
  <sheetData>
    <row r="1" spans="1:5" x14ac:dyDescent="0.25">
      <c r="A1" s="159" t="s">
        <v>91</v>
      </c>
      <c r="B1" s="159"/>
      <c r="C1" s="159"/>
      <c r="D1" s="159"/>
      <c r="E1" s="159"/>
    </row>
    <row r="2" spans="1:5" x14ac:dyDescent="0.25">
      <c r="A2" s="158" t="s">
        <v>198</v>
      </c>
      <c r="B2" s="158"/>
      <c r="C2" s="158"/>
      <c r="D2" s="158"/>
      <c r="E2" s="158"/>
    </row>
    <row r="3" spans="1:5" ht="25.5" customHeight="1" x14ac:dyDescent="0.25">
      <c r="A3" s="59" t="s">
        <v>93</v>
      </c>
      <c r="B3" s="15" t="s">
        <v>94</v>
      </c>
      <c r="C3" s="15" t="s">
        <v>146</v>
      </c>
      <c r="D3" s="60" t="s">
        <v>55</v>
      </c>
      <c r="E3" s="60" t="s">
        <v>3</v>
      </c>
    </row>
    <row r="4" spans="1:5" x14ac:dyDescent="0.25">
      <c r="A4" s="222" t="s">
        <v>96</v>
      </c>
      <c r="B4" s="17" t="s">
        <v>101</v>
      </c>
      <c r="C4" s="51">
        <v>72</v>
      </c>
      <c r="D4" s="18"/>
      <c r="E4" s="19">
        <f>D4*C4</f>
        <v>0</v>
      </c>
    </row>
    <row r="5" spans="1:5" x14ac:dyDescent="0.25">
      <c r="A5" s="222" t="s">
        <v>201</v>
      </c>
      <c r="B5" s="17" t="s">
        <v>97</v>
      </c>
      <c r="C5" s="51">
        <v>72</v>
      </c>
      <c r="D5" s="18"/>
      <c r="E5" s="19">
        <f t="shared" ref="E5:E30" si="0">D5*C5</f>
        <v>0</v>
      </c>
    </row>
    <row r="6" spans="1:5" x14ac:dyDescent="0.25">
      <c r="A6" s="230" t="s">
        <v>266</v>
      </c>
      <c r="B6" s="20" t="s">
        <v>99</v>
      </c>
      <c r="C6" s="52">
        <v>4</v>
      </c>
      <c r="D6" s="18"/>
      <c r="E6" s="19">
        <f t="shared" si="0"/>
        <v>0</v>
      </c>
    </row>
    <row r="7" spans="1:5" x14ac:dyDescent="0.25">
      <c r="A7" s="223" t="s">
        <v>40</v>
      </c>
      <c r="B7" s="20" t="s">
        <v>101</v>
      </c>
      <c r="C7" s="52">
        <v>24</v>
      </c>
      <c r="D7" s="18"/>
      <c r="E7" s="19">
        <f t="shared" si="0"/>
        <v>0</v>
      </c>
    </row>
    <row r="8" spans="1:5" x14ac:dyDescent="0.25">
      <c r="A8" s="223" t="s">
        <v>67</v>
      </c>
      <c r="B8" s="20" t="s">
        <v>99</v>
      </c>
      <c r="C8" s="52">
        <v>2</v>
      </c>
      <c r="D8" s="18"/>
      <c r="E8" s="19">
        <f t="shared" si="0"/>
        <v>0</v>
      </c>
    </row>
    <row r="9" spans="1:5" ht="30" x14ac:dyDescent="0.25">
      <c r="A9" s="230" t="s">
        <v>100</v>
      </c>
      <c r="B9" s="20" t="s">
        <v>101</v>
      </c>
      <c r="C9" s="52">
        <v>72</v>
      </c>
      <c r="D9" s="18"/>
      <c r="E9" s="19">
        <f t="shared" si="0"/>
        <v>0</v>
      </c>
    </row>
    <row r="10" spans="1:5" x14ac:dyDescent="0.25">
      <c r="A10" s="223" t="s">
        <v>202</v>
      </c>
      <c r="B10" s="20" t="s">
        <v>101</v>
      </c>
      <c r="C10" s="52">
        <v>72</v>
      </c>
      <c r="D10" s="18"/>
      <c r="E10" s="19">
        <f t="shared" si="0"/>
        <v>0</v>
      </c>
    </row>
    <row r="11" spans="1:5" x14ac:dyDescent="0.25">
      <c r="A11" s="223" t="s">
        <v>150</v>
      </c>
      <c r="B11" s="20" t="s">
        <v>99</v>
      </c>
      <c r="C11" s="52">
        <v>120</v>
      </c>
      <c r="D11" s="18"/>
      <c r="E11" s="19">
        <f t="shared" si="0"/>
        <v>0</v>
      </c>
    </row>
    <row r="12" spans="1:5" x14ac:dyDescent="0.25">
      <c r="A12" s="223" t="s">
        <v>102</v>
      </c>
      <c r="B12" s="20" t="s">
        <v>103</v>
      </c>
      <c r="C12" s="52">
        <v>60</v>
      </c>
      <c r="D12" s="18"/>
      <c r="E12" s="19">
        <f t="shared" si="0"/>
        <v>0</v>
      </c>
    </row>
    <row r="13" spans="1:5" x14ac:dyDescent="0.25">
      <c r="A13" s="223" t="s">
        <v>54</v>
      </c>
      <c r="B13" s="20" t="s">
        <v>203</v>
      </c>
      <c r="C13" s="52">
        <v>120</v>
      </c>
      <c r="D13" s="18"/>
      <c r="E13" s="19">
        <f t="shared" si="0"/>
        <v>0</v>
      </c>
    </row>
    <row r="14" spans="1:5" x14ac:dyDescent="0.25">
      <c r="A14" s="230" t="s">
        <v>274</v>
      </c>
      <c r="B14" s="20" t="s">
        <v>99</v>
      </c>
      <c r="C14" s="52">
        <v>3</v>
      </c>
      <c r="D14" s="18"/>
      <c r="E14" s="19">
        <f t="shared" si="0"/>
        <v>0</v>
      </c>
    </row>
    <row r="15" spans="1:5" x14ac:dyDescent="0.25">
      <c r="A15" s="223" t="s">
        <v>110</v>
      </c>
      <c r="B15" s="20" t="s">
        <v>99</v>
      </c>
      <c r="C15" s="52">
        <v>120</v>
      </c>
      <c r="D15" s="18"/>
      <c r="E15" s="19">
        <f t="shared" si="0"/>
        <v>0</v>
      </c>
    </row>
    <row r="16" spans="1:5" x14ac:dyDescent="0.25">
      <c r="A16" s="223" t="s">
        <v>109</v>
      </c>
      <c r="B16" s="20" t="s">
        <v>106</v>
      </c>
      <c r="C16" s="52">
        <v>10</v>
      </c>
      <c r="D16" s="18"/>
      <c r="E16" s="19">
        <f t="shared" si="0"/>
        <v>0</v>
      </c>
    </row>
    <row r="17" spans="1:5" ht="30" x14ac:dyDescent="0.25">
      <c r="A17" s="229" t="s">
        <v>234</v>
      </c>
      <c r="B17" s="20" t="s">
        <v>112</v>
      </c>
      <c r="C17" s="52">
        <v>72</v>
      </c>
      <c r="D17" s="18"/>
      <c r="E17" s="19">
        <f t="shared" si="0"/>
        <v>0</v>
      </c>
    </row>
    <row r="18" spans="1:5" ht="30" x14ac:dyDescent="0.25">
      <c r="A18" s="230" t="s">
        <v>206</v>
      </c>
      <c r="B18" s="20" t="s">
        <v>106</v>
      </c>
      <c r="C18" s="52">
        <v>240</v>
      </c>
      <c r="D18" s="18"/>
      <c r="E18" s="19">
        <f t="shared" si="0"/>
        <v>0</v>
      </c>
    </row>
    <row r="19" spans="1:5" x14ac:dyDescent="0.25">
      <c r="A19" s="230" t="s">
        <v>35</v>
      </c>
      <c r="B19" s="20" t="s">
        <v>99</v>
      </c>
      <c r="C19" s="52">
        <v>120</v>
      </c>
      <c r="D19" s="18"/>
      <c r="E19" s="19">
        <f t="shared" si="0"/>
        <v>0</v>
      </c>
    </row>
    <row r="20" spans="1:5" x14ac:dyDescent="0.25">
      <c r="A20" s="230" t="s">
        <v>115</v>
      </c>
      <c r="B20" s="20" t="s">
        <v>99</v>
      </c>
      <c r="C20" s="52">
        <v>8</v>
      </c>
      <c r="D20" s="18"/>
      <c r="E20" s="19">
        <f t="shared" si="0"/>
        <v>0</v>
      </c>
    </row>
    <row r="21" spans="1:5" x14ac:dyDescent="0.25">
      <c r="A21" s="223" t="s">
        <v>116</v>
      </c>
      <c r="B21" s="20" t="s">
        <v>113</v>
      </c>
      <c r="C21" s="52">
        <v>24</v>
      </c>
      <c r="D21" s="18"/>
      <c r="E21" s="19">
        <f t="shared" si="0"/>
        <v>0</v>
      </c>
    </row>
    <row r="22" spans="1:5" x14ac:dyDescent="0.25">
      <c r="A22" s="223" t="s">
        <v>117</v>
      </c>
      <c r="B22" s="20" t="s">
        <v>101</v>
      </c>
      <c r="C22" s="52">
        <v>48</v>
      </c>
      <c r="D22" s="18"/>
      <c r="E22" s="19">
        <f t="shared" si="0"/>
        <v>0</v>
      </c>
    </row>
    <row r="23" spans="1:5" ht="30" x14ac:dyDescent="0.25">
      <c r="A23" s="230" t="s">
        <v>118</v>
      </c>
      <c r="B23" s="20" t="s">
        <v>106</v>
      </c>
      <c r="C23" s="52">
        <v>24</v>
      </c>
      <c r="D23" s="18"/>
      <c r="E23" s="19">
        <f t="shared" si="0"/>
        <v>0</v>
      </c>
    </row>
    <row r="24" spans="1:5" ht="30" x14ac:dyDescent="0.25">
      <c r="A24" s="230" t="s">
        <v>196</v>
      </c>
      <c r="B24" s="20" t="s">
        <v>106</v>
      </c>
      <c r="C24" s="52">
        <v>48</v>
      </c>
      <c r="D24" s="18"/>
      <c r="E24" s="19">
        <f t="shared" si="0"/>
        <v>0</v>
      </c>
    </row>
    <row r="25" spans="1:5" ht="30" x14ac:dyDescent="0.25">
      <c r="A25" s="230" t="s">
        <v>236</v>
      </c>
      <c r="B25" s="20" t="s">
        <v>106</v>
      </c>
      <c r="C25" s="52">
        <v>48</v>
      </c>
      <c r="D25" s="18"/>
      <c r="E25" s="19">
        <f t="shared" si="0"/>
        <v>0</v>
      </c>
    </row>
    <row r="26" spans="1:5" x14ac:dyDescent="0.25">
      <c r="A26" s="223" t="s">
        <v>235</v>
      </c>
      <c r="B26" s="20" t="s">
        <v>99</v>
      </c>
      <c r="C26" s="52">
        <v>36</v>
      </c>
      <c r="D26" s="18"/>
      <c r="E26" s="19">
        <f t="shared" si="0"/>
        <v>0</v>
      </c>
    </row>
    <row r="27" spans="1:5" x14ac:dyDescent="0.25">
      <c r="A27" s="223" t="s">
        <v>123</v>
      </c>
      <c r="B27" s="20" t="s">
        <v>99</v>
      </c>
      <c r="C27" s="52">
        <v>24</v>
      </c>
      <c r="D27" s="18"/>
      <c r="E27" s="19">
        <f t="shared" si="0"/>
        <v>0</v>
      </c>
    </row>
    <row r="28" spans="1:5" x14ac:dyDescent="0.25">
      <c r="A28" s="230" t="s">
        <v>124</v>
      </c>
      <c r="B28" s="20" t="s">
        <v>99</v>
      </c>
      <c r="C28" s="52">
        <v>6</v>
      </c>
      <c r="D28" s="18"/>
      <c r="E28" s="19">
        <f t="shared" si="0"/>
        <v>0</v>
      </c>
    </row>
    <row r="29" spans="1:5" x14ac:dyDescent="0.25">
      <c r="A29" s="230" t="s">
        <v>88</v>
      </c>
      <c r="B29" s="20" t="s">
        <v>99</v>
      </c>
      <c r="C29" s="52">
        <v>2</v>
      </c>
      <c r="D29" s="18"/>
      <c r="E29" s="19">
        <f t="shared" si="0"/>
        <v>0</v>
      </c>
    </row>
    <row r="30" spans="1:5" x14ac:dyDescent="0.25">
      <c r="A30" s="230" t="s">
        <v>121</v>
      </c>
      <c r="B30" s="20" t="s">
        <v>99</v>
      </c>
      <c r="C30" s="52">
        <v>6</v>
      </c>
      <c r="D30" s="18"/>
      <c r="E30" s="19">
        <f t="shared" si="0"/>
        <v>0</v>
      </c>
    </row>
    <row r="31" spans="1:5" x14ac:dyDescent="0.25">
      <c r="A31" s="160" t="s">
        <v>148</v>
      </c>
      <c r="B31" s="160"/>
      <c r="C31" s="160"/>
      <c r="D31" s="160"/>
      <c r="E31" s="40">
        <f>SUM(E4:E30)</f>
        <v>0</v>
      </c>
    </row>
    <row r="32" spans="1:5" x14ac:dyDescent="0.25">
      <c r="A32" s="161" t="s">
        <v>158</v>
      </c>
      <c r="B32" s="162"/>
      <c r="C32" s="162"/>
      <c r="D32" s="163"/>
      <c r="E32" s="40">
        <f>E31/12</f>
        <v>0</v>
      </c>
    </row>
    <row r="33" spans="1:6" x14ac:dyDescent="0.25">
      <c r="A33" s="161" t="s">
        <v>149</v>
      </c>
      <c r="B33" s="162"/>
      <c r="C33" s="162"/>
      <c r="D33" s="163"/>
      <c r="E33" s="95">
        <v>2</v>
      </c>
    </row>
    <row r="34" spans="1:6" x14ac:dyDescent="0.25">
      <c r="A34" s="154" t="s">
        <v>143</v>
      </c>
      <c r="B34" s="155"/>
      <c r="C34" s="155"/>
      <c r="D34" s="156"/>
      <c r="E34" s="41">
        <f>E32/E33</f>
        <v>0</v>
      </c>
    </row>
    <row r="39" spans="1:6" x14ac:dyDescent="0.25">
      <c r="A39" s="91" t="s">
        <v>151</v>
      </c>
      <c r="B39" s="91"/>
      <c r="C39" s="91"/>
      <c r="D39" s="91"/>
      <c r="E39" s="91"/>
    </row>
    <row r="40" spans="1:6" x14ac:dyDescent="0.25">
      <c r="A40" s="88" t="s">
        <v>152</v>
      </c>
      <c r="B40" s="88"/>
      <c r="C40" s="88"/>
      <c r="D40" s="88"/>
      <c r="E40" s="88"/>
    </row>
    <row r="41" spans="1:6" ht="44.25" x14ac:dyDescent="0.25">
      <c r="A41" s="66" t="s">
        <v>16</v>
      </c>
      <c r="B41" s="66" t="s">
        <v>132</v>
      </c>
      <c r="C41" s="92" t="s">
        <v>1</v>
      </c>
      <c r="D41" s="67" t="s">
        <v>283</v>
      </c>
      <c r="E41" s="66" t="s">
        <v>281</v>
      </c>
    </row>
    <row r="42" spans="1:6" x14ac:dyDescent="0.25">
      <c r="A42" s="220" t="s">
        <v>135</v>
      </c>
      <c r="B42" s="89" t="s">
        <v>99</v>
      </c>
      <c r="C42" s="69">
        <v>4</v>
      </c>
      <c r="D42" s="121"/>
      <c r="E42" s="93">
        <f>C42*D42</f>
        <v>0</v>
      </c>
    </row>
    <row r="43" spans="1:6" x14ac:dyDescent="0.25">
      <c r="A43" s="221" t="s">
        <v>136</v>
      </c>
      <c r="B43" s="89" t="s">
        <v>99</v>
      </c>
      <c r="C43" s="69">
        <v>4</v>
      </c>
      <c r="D43" s="121"/>
      <c r="E43" s="93">
        <f t="shared" ref="E43:E46" si="1">C43*D43</f>
        <v>0</v>
      </c>
    </row>
    <row r="44" spans="1:6" x14ac:dyDescent="0.25">
      <c r="A44" s="220" t="s">
        <v>138</v>
      </c>
      <c r="B44" s="89" t="s">
        <v>99</v>
      </c>
      <c r="C44" s="69">
        <v>1</v>
      </c>
      <c r="D44" s="121"/>
      <c r="E44" s="93">
        <f t="shared" si="1"/>
        <v>0</v>
      </c>
    </row>
    <row r="45" spans="1:6" x14ac:dyDescent="0.25">
      <c r="A45" s="221" t="s">
        <v>133</v>
      </c>
      <c r="B45" s="89" t="s">
        <v>99</v>
      </c>
      <c r="C45" s="69">
        <v>4</v>
      </c>
      <c r="D45" s="121"/>
      <c r="E45" s="93">
        <f t="shared" si="1"/>
        <v>0</v>
      </c>
    </row>
    <row r="46" spans="1:6" x14ac:dyDescent="0.25">
      <c r="A46" s="221" t="s">
        <v>64</v>
      </c>
      <c r="B46" s="89" t="s">
        <v>99</v>
      </c>
      <c r="C46" s="71">
        <v>1</v>
      </c>
      <c r="D46" s="122"/>
      <c r="E46" s="93">
        <f t="shared" si="1"/>
        <v>0</v>
      </c>
    </row>
    <row r="47" spans="1:6" x14ac:dyDescent="0.25">
      <c r="A47" s="167" t="s">
        <v>141</v>
      </c>
      <c r="B47" s="168"/>
      <c r="C47" s="168"/>
      <c r="D47" s="169"/>
      <c r="E47" s="40">
        <f>SUM(E42:E46)</f>
        <v>0</v>
      </c>
    </row>
    <row r="48" spans="1:6" ht="15.75" customHeight="1" x14ac:dyDescent="0.25">
      <c r="A48" s="170" t="s">
        <v>140</v>
      </c>
      <c r="B48" s="171"/>
      <c r="C48" s="171"/>
      <c r="D48" s="172"/>
      <c r="E48" s="40">
        <f>E47*12</f>
        <v>0</v>
      </c>
      <c r="F48" s="58"/>
    </row>
    <row r="49" spans="1:5" ht="15.75" customHeight="1" x14ac:dyDescent="0.25">
      <c r="A49" s="170" t="s">
        <v>142</v>
      </c>
      <c r="B49" s="171"/>
      <c r="C49" s="171"/>
      <c r="D49" s="172"/>
      <c r="E49" s="94">
        <f>E33</f>
        <v>2</v>
      </c>
    </row>
    <row r="50" spans="1:5" x14ac:dyDescent="0.25">
      <c r="A50" s="173" t="s">
        <v>143</v>
      </c>
      <c r="B50" s="174"/>
      <c r="C50" s="174"/>
      <c r="D50" s="175"/>
      <c r="E50" s="41">
        <f>E47/E49</f>
        <v>0</v>
      </c>
    </row>
    <row r="51" spans="1:5" ht="15.75" customHeight="1" x14ac:dyDescent="0.25">
      <c r="A51" s="164"/>
      <c r="B51" s="165"/>
      <c r="C51" s="165"/>
      <c r="D51" s="165"/>
      <c r="E51" s="166"/>
    </row>
  </sheetData>
  <sortState ref="A4:D30">
    <sortCondition ref="A4:A30"/>
  </sortState>
  <mergeCells count="11">
    <mergeCell ref="A51:E51"/>
    <mergeCell ref="A47:D47"/>
    <mergeCell ref="A48:D48"/>
    <mergeCell ref="A49:D49"/>
    <mergeCell ref="A50:D50"/>
    <mergeCell ref="A34:D34"/>
    <mergeCell ref="A1:E1"/>
    <mergeCell ref="A2:E2"/>
    <mergeCell ref="A31:D31"/>
    <mergeCell ref="A33:D33"/>
    <mergeCell ref="A32:D32"/>
  </mergeCells>
  <pageMargins left="0.511811024" right="0.511811024" top="0.78740157499999996" bottom="0.78740157499999996" header="0.31496062000000002" footer="0.31496062000000002"/>
  <pageSetup paperSize="9" scale="8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"/>
  <sheetViews>
    <sheetView topLeftCell="A28" zoomScale="80" zoomScaleNormal="80" workbookViewId="0">
      <selection activeCell="E45" sqref="E45"/>
    </sheetView>
  </sheetViews>
  <sheetFormatPr defaultRowHeight="15" x14ac:dyDescent="0.25"/>
  <cols>
    <col min="1" max="1" width="47.85546875" customWidth="1"/>
    <col min="2" max="2" width="14.28515625" customWidth="1"/>
    <col min="3" max="4" width="17.5703125" customWidth="1"/>
    <col min="5" max="5" width="14.42578125" customWidth="1"/>
    <col min="6" max="6" width="19.7109375" customWidth="1"/>
  </cols>
  <sheetData>
    <row r="1" spans="1:5" x14ac:dyDescent="0.25">
      <c r="A1" s="159" t="s">
        <v>144</v>
      </c>
      <c r="B1" s="159"/>
      <c r="C1" s="159"/>
      <c r="D1" s="159"/>
      <c r="E1" s="159"/>
    </row>
    <row r="2" spans="1:5" x14ac:dyDescent="0.25">
      <c r="A2" s="158" t="s">
        <v>153</v>
      </c>
      <c r="B2" s="158"/>
      <c r="C2" s="158"/>
      <c r="D2" s="158"/>
      <c r="E2" s="158"/>
    </row>
    <row r="3" spans="1:5" ht="27.75" customHeight="1" x14ac:dyDescent="0.25">
      <c r="A3" s="59" t="s">
        <v>93</v>
      </c>
      <c r="B3" s="15" t="s">
        <v>94</v>
      </c>
      <c r="C3" s="15" t="s">
        <v>146</v>
      </c>
      <c r="D3" s="16" t="s">
        <v>55</v>
      </c>
      <c r="E3" s="16" t="s">
        <v>3</v>
      </c>
    </row>
    <row r="4" spans="1:5" x14ac:dyDescent="0.25">
      <c r="A4" s="222" t="s">
        <v>96</v>
      </c>
      <c r="B4" s="17" t="s">
        <v>101</v>
      </c>
      <c r="C4" s="51">
        <v>24</v>
      </c>
      <c r="D4" s="18"/>
      <c r="E4" s="19">
        <f t="shared" ref="E4:E20" si="0">D4*C4</f>
        <v>0</v>
      </c>
    </row>
    <row r="5" spans="1:5" x14ac:dyDescent="0.25">
      <c r="A5" s="223" t="s">
        <v>201</v>
      </c>
      <c r="B5" s="20" t="s">
        <v>97</v>
      </c>
      <c r="C5" s="52">
        <v>36</v>
      </c>
      <c r="D5" s="18"/>
      <c r="E5" s="19">
        <f t="shared" si="0"/>
        <v>0</v>
      </c>
    </row>
    <row r="6" spans="1:5" x14ac:dyDescent="0.25">
      <c r="A6" s="223" t="s">
        <v>225</v>
      </c>
      <c r="B6" s="20" t="s">
        <v>97</v>
      </c>
      <c r="C6" s="52">
        <v>2</v>
      </c>
      <c r="D6" s="18"/>
      <c r="E6" s="19">
        <f t="shared" si="0"/>
        <v>0</v>
      </c>
    </row>
    <row r="7" spans="1:5" x14ac:dyDescent="0.25">
      <c r="A7" s="223" t="s">
        <v>292</v>
      </c>
      <c r="B7" s="20" t="s">
        <v>99</v>
      </c>
      <c r="C7" s="52">
        <v>1</v>
      </c>
      <c r="D7" s="18"/>
      <c r="E7" s="19">
        <f t="shared" si="0"/>
        <v>0</v>
      </c>
    </row>
    <row r="8" spans="1:5" x14ac:dyDescent="0.25">
      <c r="A8" s="223" t="s">
        <v>40</v>
      </c>
      <c r="B8" s="20" t="s">
        <v>101</v>
      </c>
      <c r="C8" s="52">
        <v>12</v>
      </c>
      <c r="D8" s="18"/>
      <c r="E8" s="19">
        <f t="shared" si="0"/>
        <v>0</v>
      </c>
    </row>
    <row r="9" spans="1:5" ht="30" x14ac:dyDescent="0.25">
      <c r="A9" s="230" t="s">
        <v>100</v>
      </c>
      <c r="B9" s="20" t="s">
        <v>101</v>
      </c>
      <c r="C9" s="52">
        <v>36</v>
      </c>
      <c r="D9" s="18"/>
      <c r="E9" s="19">
        <f t="shared" si="0"/>
        <v>0</v>
      </c>
    </row>
    <row r="10" spans="1:5" x14ac:dyDescent="0.25">
      <c r="A10" s="223" t="s">
        <v>224</v>
      </c>
      <c r="B10" s="20" t="s">
        <v>101</v>
      </c>
      <c r="C10" s="52">
        <v>12</v>
      </c>
      <c r="D10" s="18"/>
      <c r="E10" s="19">
        <f t="shared" si="0"/>
        <v>0</v>
      </c>
    </row>
    <row r="11" spans="1:5" x14ac:dyDescent="0.25">
      <c r="A11" s="223" t="s">
        <v>71</v>
      </c>
      <c r="B11" s="20" t="s">
        <v>99</v>
      </c>
      <c r="C11" s="52">
        <v>3</v>
      </c>
      <c r="D11" s="18"/>
      <c r="E11" s="19">
        <f t="shared" si="0"/>
        <v>0</v>
      </c>
    </row>
    <row r="12" spans="1:5" x14ac:dyDescent="0.25">
      <c r="A12" s="223" t="s">
        <v>147</v>
      </c>
      <c r="B12" s="20" t="s">
        <v>106</v>
      </c>
      <c r="C12" s="52">
        <v>6</v>
      </c>
      <c r="D12" s="18"/>
      <c r="E12" s="19">
        <f t="shared" si="0"/>
        <v>0</v>
      </c>
    </row>
    <row r="13" spans="1:5" x14ac:dyDescent="0.25">
      <c r="A13" s="223" t="s">
        <v>107</v>
      </c>
      <c r="B13" s="20" t="s">
        <v>99</v>
      </c>
      <c r="C13" s="52">
        <v>48</v>
      </c>
      <c r="D13" s="18"/>
      <c r="E13" s="19">
        <f t="shared" si="0"/>
        <v>0</v>
      </c>
    </row>
    <row r="14" spans="1:5" x14ac:dyDescent="0.25">
      <c r="A14" s="223" t="s">
        <v>108</v>
      </c>
      <c r="B14" s="20" t="s">
        <v>99</v>
      </c>
      <c r="C14" s="52">
        <v>24</v>
      </c>
      <c r="D14" s="18"/>
      <c r="E14" s="19">
        <f t="shared" si="0"/>
        <v>0</v>
      </c>
    </row>
    <row r="15" spans="1:5" x14ac:dyDescent="0.25">
      <c r="A15" s="223" t="s">
        <v>150</v>
      </c>
      <c r="B15" s="20" t="s">
        <v>99</v>
      </c>
      <c r="C15" s="52">
        <v>24</v>
      </c>
      <c r="D15" s="18"/>
      <c r="E15" s="19">
        <f t="shared" si="0"/>
        <v>0</v>
      </c>
    </row>
    <row r="16" spans="1:5" x14ac:dyDescent="0.25">
      <c r="A16" s="230" t="s">
        <v>154</v>
      </c>
      <c r="B16" s="20" t="s">
        <v>155</v>
      </c>
      <c r="C16" s="52">
        <v>24</v>
      </c>
      <c r="D16" s="18"/>
      <c r="E16" s="19">
        <f t="shared" si="0"/>
        <v>0</v>
      </c>
    </row>
    <row r="17" spans="1:5" x14ac:dyDescent="0.25">
      <c r="A17" s="223" t="s">
        <v>54</v>
      </c>
      <c r="B17" s="20" t="s">
        <v>209</v>
      </c>
      <c r="C17" s="52">
        <v>24</v>
      </c>
      <c r="D17" s="18"/>
      <c r="E17" s="19">
        <f t="shared" si="0"/>
        <v>0</v>
      </c>
    </row>
    <row r="18" spans="1:5" x14ac:dyDescent="0.25">
      <c r="A18" s="223" t="s">
        <v>274</v>
      </c>
      <c r="B18" s="20" t="s">
        <v>99</v>
      </c>
      <c r="C18" s="52">
        <v>3</v>
      </c>
      <c r="D18" s="18"/>
      <c r="E18" s="19">
        <f t="shared" si="0"/>
        <v>0</v>
      </c>
    </row>
    <row r="19" spans="1:5" x14ac:dyDescent="0.25">
      <c r="A19" s="223" t="s">
        <v>110</v>
      </c>
      <c r="B19" s="20" t="s">
        <v>99</v>
      </c>
      <c r="C19" s="52">
        <v>24</v>
      </c>
      <c r="D19" s="18"/>
      <c r="E19" s="19">
        <f t="shared" si="0"/>
        <v>0</v>
      </c>
    </row>
    <row r="20" spans="1:5" x14ac:dyDescent="0.25">
      <c r="A20" s="223" t="s">
        <v>109</v>
      </c>
      <c r="B20" s="20" t="s">
        <v>106</v>
      </c>
      <c r="C20" s="52">
        <v>3</v>
      </c>
      <c r="D20" s="18"/>
      <c r="E20" s="19">
        <f t="shared" si="0"/>
        <v>0</v>
      </c>
    </row>
    <row r="21" spans="1:5" ht="30" x14ac:dyDescent="0.25">
      <c r="A21" s="229" t="s">
        <v>234</v>
      </c>
      <c r="B21" s="20" t="s">
        <v>112</v>
      </c>
      <c r="C21" s="52">
        <v>2</v>
      </c>
      <c r="D21" s="18"/>
      <c r="E21" s="19">
        <f t="shared" ref="E21:E32" si="1">D21*C21</f>
        <v>0</v>
      </c>
    </row>
    <row r="22" spans="1:5" ht="30" x14ac:dyDescent="0.25">
      <c r="A22" s="230" t="s">
        <v>205</v>
      </c>
      <c r="B22" s="20" t="s">
        <v>106</v>
      </c>
      <c r="C22" s="52">
        <v>72</v>
      </c>
      <c r="D22" s="18"/>
      <c r="E22" s="19">
        <f t="shared" si="1"/>
        <v>0</v>
      </c>
    </row>
    <row r="23" spans="1:5" x14ac:dyDescent="0.25">
      <c r="A23" s="230" t="s">
        <v>35</v>
      </c>
      <c r="B23" s="20" t="s">
        <v>99</v>
      </c>
      <c r="C23" s="52">
        <v>240</v>
      </c>
      <c r="D23" s="18"/>
      <c r="E23" s="19">
        <f t="shared" si="1"/>
        <v>0</v>
      </c>
    </row>
    <row r="24" spans="1:5" x14ac:dyDescent="0.25">
      <c r="A24" s="223" t="s">
        <v>115</v>
      </c>
      <c r="B24" s="20" t="s">
        <v>99</v>
      </c>
      <c r="C24" s="52">
        <v>6</v>
      </c>
      <c r="D24" s="18"/>
      <c r="E24" s="19">
        <f t="shared" si="1"/>
        <v>0</v>
      </c>
    </row>
    <row r="25" spans="1:5" x14ac:dyDescent="0.25">
      <c r="A25" s="223" t="s">
        <v>116</v>
      </c>
      <c r="B25" s="20" t="s">
        <v>113</v>
      </c>
      <c r="C25" s="52">
        <v>24</v>
      </c>
      <c r="D25" s="18"/>
      <c r="E25" s="19">
        <f t="shared" si="1"/>
        <v>0</v>
      </c>
    </row>
    <row r="26" spans="1:5" x14ac:dyDescent="0.25">
      <c r="A26" s="223" t="s">
        <v>117</v>
      </c>
      <c r="B26" s="20" t="s">
        <v>101</v>
      </c>
      <c r="C26" s="52">
        <v>12</v>
      </c>
      <c r="D26" s="18"/>
      <c r="E26" s="19">
        <f t="shared" si="1"/>
        <v>0</v>
      </c>
    </row>
    <row r="27" spans="1:5" ht="30" x14ac:dyDescent="0.25">
      <c r="A27" s="230" t="s">
        <v>118</v>
      </c>
      <c r="B27" s="20" t="s">
        <v>106</v>
      </c>
      <c r="C27" s="52">
        <v>24</v>
      </c>
      <c r="D27" s="18"/>
      <c r="E27" s="19">
        <f t="shared" si="1"/>
        <v>0</v>
      </c>
    </row>
    <row r="28" spans="1:5" ht="30" x14ac:dyDescent="0.25">
      <c r="A28" s="230" t="s">
        <v>175</v>
      </c>
      <c r="B28" s="20" t="s">
        <v>106</v>
      </c>
      <c r="C28" s="52">
        <v>24</v>
      </c>
      <c r="D28" s="18"/>
      <c r="E28" s="19">
        <f t="shared" si="1"/>
        <v>0</v>
      </c>
    </row>
    <row r="29" spans="1:5" x14ac:dyDescent="0.25">
      <c r="A29" s="223" t="s">
        <v>30</v>
      </c>
      <c r="B29" s="20" t="s">
        <v>170</v>
      </c>
      <c r="C29" s="52">
        <v>24</v>
      </c>
      <c r="D29" s="18"/>
      <c r="E29" s="19">
        <f t="shared" si="1"/>
        <v>0</v>
      </c>
    </row>
    <row r="30" spans="1:5" x14ac:dyDescent="0.25">
      <c r="A30" s="223" t="s">
        <v>123</v>
      </c>
      <c r="B30" s="20" t="s">
        <v>99</v>
      </c>
      <c r="C30" s="52">
        <v>12</v>
      </c>
      <c r="D30" s="18"/>
      <c r="E30" s="19">
        <f t="shared" si="1"/>
        <v>0</v>
      </c>
    </row>
    <row r="31" spans="1:5" x14ac:dyDescent="0.25">
      <c r="A31" s="223" t="s">
        <v>268</v>
      </c>
      <c r="B31" s="20" t="s">
        <v>99</v>
      </c>
      <c r="C31" s="52">
        <v>2</v>
      </c>
      <c r="D31" s="18"/>
      <c r="E31" s="19">
        <f t="shared" si="1"/>
        <v>0</v>
      </c>
    </row>
    <row r="32" spans="1:5" x14ac:dyDescent="0.25">
      <c r="A32" s="223" t="s">
        <v>124</v>
      </c>
      <c r="B32" s="20" t="s">
        <v>99</v>
      </c>
      <c r="C32" s="52">
        <v>4</v>
      </c>
      <c r="D32" s="18"/>
      <c r="E32" s="19">
        <f t="shared" si="1"/>
        <v>0</v>
      </c>
    </row>
    <row r="33" spans="1:5" x14ac:dyDescent="0.25">
      <c r="A33" s="223" t="s">
        <v>87</v>
      </c>
      <c r="B33" s="20" t="s">
        <v>99</v>
      </c>
      <c r="C33" s="52">
        <v>1</v>
      </c>
      <c r="D33" s="18"/>
      <c r="E33" s="19">
        <f>(C33*D33)</f>
        <v>0</v>
      </c>
    </row>
    <row r="34" spans="1:5" x14ac:dyDescent="0.25">
      <c r="A34" s="160" t="s">
        <v>125</v>
      </c>
      <c r="B34" s="160"/>
      <c r="C34" s="160"/>
      <c r="D34" s="160"/>
      <c r="E34" s="40">
        <f>SUM(E4:E33)</f>
        <v>0</v>
      </c>
    </row>
    <row r="35" spans="1:5" x14ac:dyDescent="0.25">
      <c r="A35" s="48"/>
      <c r="B35" s="162" t="s">
        <v>126</v>
      </c>
      <c r="C35" s="162"/>
      <c r="D35" s="163"/>
      <c r="E35" s="40">
        <f>E34/12</f>
        <v>0</v>
      </c>
    </row>
    <row r="36" spans="1:5" x14ac:dyDescent="0.25">
      <c r="A36" s="161" t="s">
        <v>127</v>
      </c>
      <c r="B36" s="162"/>
      <c r="C36" s="162"/>
      <c r="D36" s="163"/>
      <c r="E36" s="87">
        <v>1</v>
      </c>
    </row>
    <row r="37" spans="1:5" x14ac:dyDescent="0.25">
      <c r="A37" s="154" t="s">
        <v>129</v>
      </c>
      <c r="B37" s="155"/>
      <c r="C37" s="155"/>
      <c r="D37" s="156"/>
      <c r="E37" s="41">
        <f>E35/E36</f>
        <v>0</v>
      </c>
    </row>
    <row r="42" spans="1:5" x14ac:dyDescent="0.25">
      <c r="A42" s="176" t="s">
        <v>151</v>
      </c>
      <c r="B42" s="177"/>
      <c r="C42" s="177"/>
      <c r="D42" s="177"/>
      <c r="E42" s="178"/>
    </row>
    <row r="43" spans="1:5" x14ac:dyDescent="0.25">
      <c r="A43" s="179" t="s">
        <v>156</v>
      </c>
      <c r="B43" s="180"/>
      <c r="C43" s="180"/>
      <c r="D43" s="180"/>
      <c r="E43" s="181"/>
    </row>
    <row r="44" spans="1:5" ht="45" x14ac:dyDescent="0.25">
      <c r="A44" s="66" t="s">
        <v>16</v>
      </c>
      <c r="B44" s="66" t="s">
        <v>132</v>
      </c>
      <c r="C44" s="66" t="s">
        <v>1</v>
      </c>
      <c r="D44" s="67" t="s">
        <v>284</v>
      </c>
      <c r="E44" s="66" t="s">
        <v>281</v>
      </c>
    </row>
    <row r="45" spans="1:5" x14ac:dyDescent="0.25">
      <c r="A45" s="220" t="s">
        <v>65</v>
      </c>
      <c r="B45" s="89" t="s">
        <v>99</v>
      </c>
      <c r="C45" s="69">
        <v>1</v>
      </c>
      <c r="D45" s="123"/>
      <c r="E45" s="19">
        <f t="shared" ref="E45:E50" si="2">C45*D45</f>
        <v>0</v>
      </c>
    </row>
    <row r="46" spans="1:5" x14ac:dyDescent="0.25">
      <c r="A46" s="220" t="s">
        <v>135</v>
      </c>
      <c r="B46" s="89" t="s">
        <v>99</v>
      </c>
      <c r="C46" s="69">
        <v>6</v>
      </c>
      <c r="D46" s="123"/>
      <c r="E46" s="19">
        <f t="shared" si="2"/>
        <v>0</v>
      </c>
    </row>
    <row r="47" spans="1:5" x14ac:dyDescent="0.25">
      <c r="A47" s="221" t="s">
        <v>136</v>
      </c>
      <c r="B47" s="89" t="s">
        <v>99</v>
      </c>
      <c r="C47" s="69">
        <v>6</v>
      </c>
      <c r="D47" s="123"/>
      <c r="E47" s="19">
        <f t="shared" si="2"/>
        <v>0</v>
      </c>
    </row>
    <row r="48" spans="1:5" x14ac:dyDescent="0.25">
      <c r="A48" s="221" t="s">
        <v>138</v>
      </c>
      <c r="B48" s="89" t="s">
        <v>99</v>
      </c>
      <c r="C48" s="71">
        <v>1</v>
      </c>
      <c r="D48" s="123"/>
      <c r="E48" s="19">
        <f t="shared" si="2"/>
        <v>0</v>
      </c>
    </row>
    <row r="49" spans="1:5" x14ac:dyDescent="0.25">
      <c r="A49" s="221" t="s">
        <v>133</v>
      </c>
      <c r="B49" s="89" t="s">
        <v>99</v>
      </c>
      <c r="C49" s="69">
        <v>1</v>
      </c>
      <c r="D49" s="124"/>
      <c r="E49" s="19">
        <f t="shared" si="2"/>
        <v>0</v>
      </c>
    </row>
    <row r="50" spans="1:5" x14ac:dyDescent="0.25">
      <c r="A50" s="220" t="s">
        <v>237</v>
      </c>
      <c r="B50" s="89" t="s">
        <v>99</v>
      </c>
      <c r="C50" s="69">
        <v>1</v>
      </c>
      <c r="D50" s="123"/>
      <c r="E50" s="19">
        <f t="shared" si="2"/>
        <v>0</v>
      </c>
    </row>
    <row r="51" spans="1:5" x14ac:dyDescent="0.25">
      <c r="A51" s="167" t="s">
        <v>141</v>
      </c>
      <c r="B51" s="168"/>
      <c r="C51" s="168"/>
      <c r="D51" s="169"/>
      <c r="E51" s="40">
        <f>SUM(E45:E50)</f>
        <v>0</v>
      </c>
    </row>
    <row r="52" spans="1:5" ht="15.75" customHeight="1" x14ac:dyDescent="0.25">
      <c r="A52" s="170" t="s">
        <v>140</v>
      </c>
      <c r="B52" s="171"/>
      <c r="C52" s="171"/>
      <c r="D52" s="172"/>
      <c r="E52" s="40">
        <f>E51*12</f>
        <v>0</v>
      </c>
    </row>
    <row r="53" spans="1:5" ht="15.75" customHeight="1" x14ac:dyDescent="0.25">
      <c r="A53" s="170" t="s">
        <v>142</v>
      </c>
      <c r="B53" s="171"/>
      <c r="C53" s="171"/>
      <c r="D53" s="172"/>
      <c r="E53" s="90">
        <f>E36</f>
        <v>1</v>
      </c>
    </row>
    <row r="54" spans="1:5" x14ac:dyDescent="0.25">
      <c r="A54" s="173" t="s">
        <v>143</v>
      </c>
      <c r="B54" s="174"/>
      <c r="C54" s="174"/>
      <c r="D54" s="175"/>
      <c r="E54" s="41">
        <f>E51/E53</f>
        <v>0</v>
      </c>
    </row>
    <row r="55" spans="1:5" ht="15.75" customHeight="1" x14ac:dyDescent="0.25">
      <c r="A55" s="164"/>
      <c r="B55" s="165"/>
      <c r="C55" s="165"/>
      <c r="D55" s="165"/>
      <c r="E55" s="166"/>
    </row>
  </sheetData>
  <sortState ref="A5:D33">
    <sortCondition ref="A4:A33"/>
  </sortState>
  <mergeCells count="13">
    <mergeCell ref="A52:D52"/>
    <mergeCell ref="A53:D53"/>
    <mergeCell ref="A54:D54"/>
    <mergeCell ref="A55:E55"/>
    <mergeCell ref="A37:D37"/>
    <mergeCell ref="A42:E42"/>
    <mergeCell ref="A43:E43"/>
    <mergeCell ref="A51:D51"/>
    <mergeCell ref="B35:D35"/>
    <mergeCell ref="A1:E1"/>
    <mergeCell ref="A2:E2"/>
    <mergeCell ref="A34:D34"/>
    <mergeCell ref="A36:D36"/>
  </mergeCells>
  <pageMargins left="0.511811024" right="0.511811024" top="0.78740157499999996" bottom="0.78740157499999996" header="0.31496062000000002" footer="0.31496062000000002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topLeftCell="A37" zoomScale="115" zoomScaleNormal="115" workbookViewId="0">
      <selection activeCell="E57" sqref="E57"/>
    </sheetView>
  </sheetViews>
  <sheetFormatPr defaultRowHeight="15" x14ac:dyDescent="0.25"/>
  <cols>
    <col min="1" max="1" width="45.28515625" bestFit="1" customWidth="1"/>
    <col min="2" max="2" width="14.28515625" customWidth="1"/>
    <col min="3" max="4" width="17.5703125" customWidth="1"/>
    <col min="5" max="5" width="14.42578125" customWidth="1"/>
    <col min="6" max="6" width="19.7109375" customWidth="1"/>
  </cols>
  <sheetData>
    <row r="1" spans="1:5" x14ac:dyDescent="0.25">
      <c r="A1" s="159" t="s">
        <v>144</v>
      </c>
      <c r="B1" s="159"/>
      <c r="C1" s="159"/>
      <c r="D1" s="159"/>
      <c r="E1" s="159"/>
    </row>
    <row r="2" spans="1:5" x14ac:dyDescent="0.25">
      <c r="A2" s="158" t="s">
        <v>157</v>
      </c>
      <c r="B2" s="158"/>
      <c r="C2" s="158"/>
      <c r="D2" s="158"/>
      <c r="E2" s="158"/>
    </row>
    <row r="3" spans="1:5" x14ac:dyDescent="0.25">
      <c r="A3" s="131" t="s">
        <v>93</v>
      </c>
      <c r="B3" s="15" t="s">
        <v>94</v>
      </c>
      <c r="C3" s="15" t="s">
        <v>146</v>
      </c>
      <c r="D3" s="60" t="s">
        <v>55</v>
      </c>
      <c r="E3" s="16" t="s">
        <v>3</v>
      </c>
    </row>
    <row r="4" spans="1:5" x14ac:dyDescent="0.25">
      <c r="A4" s="232" t="s">
        <v>31</v>
      </c>
      <c r="B4" s="17" t="s">
        <v>101</v>
      </c>
      <c r="C4" s="51">
        <v>10</v>
      </c>
      <c r="D4" s="18"/>
      <c r="E4" s="19">
        <f t="shared" ref="E4:E37" si="0">D4*C4</f>
        <v>0</v>
      </c>
    </row>
    <row r="5" spans="1:5" x14ac:dyDescent="0.25">
      <c r="A5" s="222" t="s">
        <v>96</v>
      </c>
      <c r="B5" s="17" t="s">
        <v>101</v>
      </c>
      <c r="C5" s="51">
        <v>36</v>
      </c>
      <c r="D5" s="18"/>
      <c r="E5" s="19">
        <f t="shared" si="0"/>
        <v>0</v>
      </c>
    </row>
    <row r="6" spans="1:5" x14ac:dyDescent="0.25">
      <c r="A6" s="223" t="s">
        <v>240</v>
      </c>
      <c r="B6" s="17" t="s">
        <v>97</v>
      </c>
      <c r="C6" s="51">
        <v>120</v>
      </c>
      <c r="D6" s="18"/>
      <c r="E6" s="19">
        <f t="shared" si="0"/>
        <v>0</v>
      </c>
    </row>
    <row r="7" spans="1:5" x14ac:dyDescent="0.25">
      <c r="A7" s="222" t="s">
        <v>265</v>
      </c>
      <c r="B7" s="17" t="s">
        <v>99</v>
      </c>
      <c r="C7" s="51">
        <v>2</v>
      </c>
      <c r="D7" s="18"/>
      <c r="E7" s="19">
        <f t="shared" si="0"/>
        <v>0</v>
      </c>
    </row>
    <row r="8" spans="1:5" x14ac:dyDescent="0.25">
      <c r="A8" s="222" t="s">
        <v>264</v>
      </c>
      <c r="B8" s="17" t="s">
        <v>99</v>
      </c>
      <c r="C8" s="51">
        <v>1</v>
      </c>
      <c r="D8" s="18"/>
      <c r="E8" s="19">
        <f t="shared" si="0"/>
        <v>0</v>
      </c>
    </row>
    <row r="9" spans="1:5" x14ac:dyDescent="0.25">
      <c r="A9" s="223" t="s">
        <v>285</v>
      </c>
      <c r="B9" s="20" t="s">
        <v>99</v>
      </c>
      <c r="C9" s="51">
        <v>8</v>
      </c>
      <c r="D9" s="18"/>
      <c r="E9" s="19">
        <f t="shared" si="0"/>
        <v>0</v>
      </c>
    </row>
    <row r="10" spans="1:5" x14ac:dyDescent="0.25">
      <c r="A10" s="223" t="s">
        <v>40</v>
      </c>
      <c r="B10" s="20" t="s">
        <v>101</v>
      </c>
      <c r="C10" s="52">
        <v>12</v>
      </c>
      <c r="D10" s="18"/>
      <c r="E10" s="19">
        <f t="shared" si="0"/>
        <v>0</v>
      </c>
    </row>
    <row r="11" spans="1:5" x14ac:dyDescent="0.25">
      <c r="A11" s="223" t="s">
        <v>100</v>
      </c>
      <c r="B11" s="20" t="s">
        <v>101</v>
      </c>
      <c r="C11" s="52">
        <v>24</v>
      </c>
      <c r="D11" s="18"/>
      <c r="E11" s="19">
        <f t="shared" si="0"/>
        <v>0</v>
      </c>
    </row>
    <row r="12" spans="1:5" x14ac:dyDescent="0.25">
      <c r="A12" s="216" t="s">
        <v>202</v>
      </c>
      <c r="B12" s="20" t="s">
        <v>101</v>
      </c>
      <c r="C12" s="52">
        <v>24</v>
      </c>
      <c r="D12" s="18"/>
      <c r="E12" s="19">
        <f t="shared" si="0"/>
        <v>0</v>
      </c>
    </row>
    <row r="13" spans="1:5" x14ac:dyDescent="0.25">
      <c r="A13" s="228" t="s">
        <v>104</v>
      </c>
      <c r="B13" s="20" t="s">
        <v>99</v>
      </c>
      <c r="C13" s="52">
        <v>4</v>
      </c>
      <c r="D13" s="18"/>
      <c r="E13" s="19">
        <f t="shared" si="0"/>
        <v>0</v>
      </c>
    </row>
    <row r="14" spans="1:5" x14ac:dyDescent="0.25">
      <c r="A14" s="223" t="s">
        <v>71</v>
      </c>
      <c r="B14" s="20" t="s">
        <v>99</v>
      </c>
      <c r="C14" s="52">
        <v>6</v>
      </c>
      <c r="D14" s="18"/>
      <c r="E14" s="19">
        <f t="shared" si="0"/>
        <v>0</v>
      </c>
    </row>
    <row r="15" spans="1:5" x14ac:dyDescent="0.25">
      <c r="A15" s="225" t="s">
        <v>245</v>
      </c>
      <c r="B15" s="20" t="s">
        <v>106</v>
      </c>
      <c r="C15" s="52">
        <v>12</v>
      </c>
      <c r="D15" s="18"/>
      <c r="E15" s="19">
        <f t="shared" si="0"/>
        <v>0</v>
      </c>
    </row>
    <row r="16" spans="1:5" x14ac:dyDescent="0.25">
      <c r="A16" s="223" t="s">
        <v>246</v>
      </c>
      <c r="B16" s="20" t="s">
        <v>106</v>
      </c>
      <c r="C16" s="52">
        <v>5</v>
      </c>
      <c r="D16" s="18"/>
      <c r="E16" s="19">
        <f t="shared" si="0"/>
        <v>0</v>
      </c>
    </row>
    <row r="17" spans="1:5" x14ac:dyDescent="0.25">
      <c r="A17" s="223" t="s">
        <v>107</v>
      </c>
      <c r="B17" s="20" t="s">
        <v>99</v>
      </c>
      <c r="C17" s="52">
        <v>20</v>
      </c>
      <c r="D17" s="18"/>
      <c r="E17" s="19">
        <f t="shared" si="0"/>
        <v>0</v>
      </c>
    </row>
    <row r="18" spans="1:5" x14ac:dyDescent="0.25">
      <c r="A18" s="223" t="s">
        <v>221</v>
      </c>
      <c r="B18" s="20" t="s">
        <v>222</v>
      </c>
      <c r="C18" s="52">
        <v>10</v>
      </c>
      <c r="D18" s="18"/>
      <c r="E18" s="19">
        <f t="shared" si="0"/>
        <v>0</v>
      </c>
    </row>
    <row r="19" spans="1:5" x14ac:dyDescent="0.25">
      <c r="A19" s="223" t="s">
        <v>108</v>
      </c>
      <c r="B19" s="20" t="s">
        <v>99</v>
      </c>
      <c r="C19" s="52">
        <v>12</v>
      </c>
      <c r="D19" s="18"/>
      <c r="E19" s="19">
        <f t="shared" si="0"/>
        <v>0</v>
      </c>
    </row>
    <row r="20" spans="1:5" x14ac:dyDescent="0.25">
      <c r="A20" s="223" t="s">
        <v>150</v>
      </c>
      <c r="B20" s="20" t="s">
        <v>99</v>
      </c>
      <c r="C20" s="52">
        <v>24</v>
      </c>
      <c r="D20" s="18"/>
      <c r="E20" s="19">
        <f t="shared" si="0"/>
        <v>0</v>
      </c>
    </row>
    <row r="21" spans="1:5" x14ac:dyDescent="0.25">
      <c r="A21" s="223" t="s">
        <v>102</v>
      </c>
      <c r="B21" s="20" t="s">
        <v>103</v>
      </c>
      <c r="C21" s="52">
        <v>12</v>
      </c>
      <c r="D21" s="18"/>
      <c r="E21" s="19">
        <f t="shared" si="0"/>
        <v>0</v>
      </c>
    </row>
    <row r="22" spans="1:5" x14ac:dyDescent="0.25">
      <c r="A22" s="223" t="s">
        <v>241</v>
      </c>
      <c r="B22" s="20" t="s">
        <v>155</v>
      </c>
      <c r="C22" s="52">
        <v>48</v>
      </c>
      <c r="D22" s="18"/>
      <c r="E22" s="19">
        <f t="shared" si="0"/>
        <v>0</v>
      </c>
    </row>
    <row r="23" spans="1:5" x14ac:dyDescent="0.25">
      <c r="A23" s="223" t="s">
        <v>54</v>
      </c>
      <c r="B23" s="20" t="s">
        <v>209</v>
      </c>
      <c r="C23" s="52">
        <v>48</v>
      </c>
      <c r="D23" s="18"/>
      <c r="E23" s="19">
        <f t="shared" si="0"/>
        <v>0</v>
      </c>
    </row>
    <row r="24" spans="1:5" x14ac:dyDescent="0.25">
      <c r="A24" s="223" t="s">
        <v>114</v>
      </c>
      <c r="B24" s="20" t="s">
        <v>99</v>
      </c>
      <c r="C24" s="52">
        <v>3</v>
      </c>
      <c r="D24" s="18"/>
      <c r="E24" s="19">
        <f t="shared" si="0"/>
        <v>0</v>
      </c>
    </row>
    <row r="25" spans="1:5" x14ac:dyDescent="0.25">
      <c r="A25" s="223" t="s">
        <v>110</v>
      </c>
      <c r="B25" s="20" t="s">
        <v>99</v>
      </c>
      <c r="C25" s="52">
        <v>24</v>
      </c>
      <c r="D25" s="18"/>
      <c r="E25" s="19">
        <f t="shared" si="0"/>
        <v>0</v>
      </c>
    </row>
    <row r="26" spans="1:5" x14ac:dyDescent="0.25">
      <c r="A26" s="223" t="s">
        <v>109</v>
      </c>
      <c r="B26" s="20" t="s">
        <v>106</v>
      </c>
      <c r="C26" s="52">
        <v>3</v>
      </c>
      <c r="D26" s="18"/>
      <c r="E26" s="19">
        <f t="shared" si="0"/>
        <v>0</v>
      </c>
    </row>
    <row r="27" spans="1:5" ht="30" x14ac:dyDescent="0.25">
      <c r="A27" s="229" t="s">
        <v>234</v>
      </c>
      <c r="B27" s="20" t="s">
        <v>112</v>
      </c>
      <c r="C27" s="52">
        <v>12</v>
      </c>
      <c r="D27" s="18"/>
      <c r="E27" s="19">
        <f t="shared" si="0"/>
        <v>0</v>
      </c>
    </row>
    <row r="28" spans="1:5" ht="30" x14ac:dyDescent="0.25">
      <c r="A28" s="230" t="s">
        <v>205</v>
      </c>
      <c r="B28" s="20" t="s">
        <v>113</v>
      </c>
      <c r="C28" s="52">
        <v>48</v>
      </c>
      <c r="D28" s="18"/>
      <c r="E28" s="19">
        <f t="shared" si="0"/>
        <v>0</v>
      </c>
    </row>
    <row r="29" spans="1:5" x14ac:dyDescent="0.25">
      <c r="A29" s="223" t="s">
        <v>35</v>
      </c>
      <c r="B29" s="20" t="s">
        <v>99</v>
      </c>
      <c r="C29" s="52">
        <v>100</v>
      </c>
      <c r="D29" s="18"/>
      <c r="E29" s="19">
        <f t="shared" si="0"/>
        <v>0</v>
      </c>
    </row>
    <row r="30" spans="1:5" x14ac:dyDescent="0.25">
      <c r="A30" s="223" t="s">
        <v>115</v>
      </c>
      <c r="B30" s="20" t="s">
        <v>99</v>
      </c>
      <c r="C30" s="52">
        <v>4</v>
      </c>
      <c r="D30" s="18"/>
      <c r="E30" s="19">
        <f t="shared" si="0"/>
        <v>0</v>
      </c>
    </row>
    <row r="31" spans="1:5" x14ac:dyDescent="0.25">
      <c r="A31" s="223" t="s">
        <v>116</v>
      </c>
      <c r="B31" s="20" t="s">
        <v>113</v>
      </c>
      <c r="C31" s="52">
        <v>10</v>
      </c>
      <c r="D31" s="18"/>
      <c r="E31" s="19">
        <f t="shared" si="0"/>
        <v>0</v>
      </c>
    </row>
    <row r="32" spans="1:5" x14ac:dyDescent="0.25">
      <c r="A32" s="223" t="s">
        <v>117</v>
      </c>
      <c r="B32" s="20" t="s">
        <v>101</v>
      </c>
      <c r="C32" s="52">
        <v>12</v>
      </c>
      <c r="D32" s="18"/>
      <c r="E32" s="19">
        <f t="shared" si="0"/>
        <v>0</v>
      </c>
    </row>
    <row r="33" spans="1:5" x14ac:dyDescent="0.25">
      <c r="A33" s="223" t="s">
        <v>119</v>
      </c>
      <c r="B33" s="20" t="s">
        <v>106</v>
      </c>
      <c r="C33" s="52">
        <v>10</v>
      </c>
      <c r="D33" s="18"/>
      <c r="E33" s="19">
        <f t="shared" si="0"/>
        <v>0</v>
      </c>
    </row>
    <row r="34" spans="1:5" x14ac:dyDescent="0.25">
      <c r="A34" s="223" t="s">
        <v>196</v>
      </c>
      <c r="B34" s="20" t="s">
        <v>106</v>
      </c>
      <c r="C34" s="52">
        <v>10</v>
      </c>
      <c r="D34" s="18"/>
      <c r="E34" s="19">
        <f t="shared" si="0"/>
        <v>0</v>
      </c>
    </row>
    <row r="35" spans="1:5" x14ac:dyDescent="0.25">
      <c r="A35" s="223" t="s">
        <v>275</v>
      </c>
      <c r="B35" s="20" t="s">
        <v>99</v>
      </c>
      <c r="C35" s="52">
        <v>2</v>
      </c>
      <c r="D35" s="18"/>
      <c r="E35" s="19">
        <f t="shared" si="0"/>
        <v>0</v>
      </c>
    </row>
    <row r="36" spans="1:5" x14ac:dyDescent="0.25">
      <c r="A36" s="223" t="s">
        <v>123</v>
      </c>
      <c r="B36" s="20" t="s">
        <v>99</v>
      </c>
      <c r="C36" s="52">
        <v>6</v>
      </c>
      <c r="D36" s="18"/>
      <c r="E36" s="19">
        <f t="shared" si="0"/>
        <v>0</v>
      </c>
    </row>
    <row r="37" spans="1:5" x14ac:dyDescent="0.25">
      <c r="A37" s="223" t="s">
        <v>124</v>
      </c>
      <c r="B37" s="20" t="s">
        <v>99</v>
      </c>
      <c r="C37" s="52">
        <v>4</v>
      </c>
      <c r="D37" s="18"/>
      <c r="E37" s="19">
        <f t="shared" si="0"/>
        <v>0</v>
      </c>
    </row>
    <row r="38" spans="1:5" x14ac:dyDescent="0.25">
      <c r="A38" s="160" t="s">
        <v>148</v>
      </c>
      <c r="B38" s="160"/>
      <c r="C38" s="160"/>
      <c r="D38" s="160"/>
      <c r="E38" s="40">
        <f>SUM(E4:E37)</f>
        <v>0</v>
      </c>
    </row>
    <row r="39" spans="1:5" x14ac:dyDescent="0.25">
      <c r="A39" s="161" t="s">
        <v>158</v>
      </c>
      <c r="B39" s="162"/>
      <c r="C39" s="162"/>
      <c r="D39" s="163"/>
      <c r="E39" s="40">
        <f>(E38/12)</f>
        <v>0</v>
      </c>
    </row>
    <row r="40" spans="1:5" x14ac:dyDescent="0.25">
      <c r="A40" s="161" t="s">
        <v>142</v>
      </c>
      <c r="B40" s="162"/>
      <c r="C40" s="162"/>
      <c r="D40" s="163"/>
      <c r="E40" s="87">
        <v>1</v>
      </c>
    </row>
    <row r="41" spans="1:5" x14ac:dyDescent="0.25">
      <c r="A41" s="154" t="s">
        <v>143</v>
      </c>
      <c r="B41" s="155"/>
      <c r="C41" s="155"/>
      <c r="D41" s="156"/>
      <c r="E41" s="42">
        <f>E39/E40</f>
        <v>0</v>
      </c>
    </row>
    <row r="46" spans="1:5" x14ac:dyDescent="0.25">
      <c r="A46" s="157" t="s">
        <v>151</v>
      </c>
      <c r="B46" s="157"/>
      <c r="C46" s="157"/>
      <c r="D46" s="157"/>
      <c r="E46" s="157"/>
    </row>
    <row r="47" spans="1:5" x14ac:dyDescent="0.25">
      <c r="A47" s="158" t="s">
        <v>159</v>
      </c>
      <c r="B47" s="158"/>
      <c r="C47" s="158"/>
      <c r="D47" s="158"/>
      <c r="E47" s="158"/>
    </row>
    <row r="48" spans="1:5" ht="31.5" x14ac:dyDescent="0.25">
      <c r="A48" s="45" t="s">
        <v>16</v>
      </c>
      <c r="B48" s="45" t="s">
        <v>132</v>
      </c>
      <c r="C48" s="45" t="s">
        <v>1</v>
      </c>
      <c r="D48" s="46" t="s">
        <v>286</v>
      </c>
      <c r="E48" s="45" t="s">
        <v>281</v>
      </c>
    </row>
    <row r="49" spans="1:5" ht="15.75" x14ac:dyDescent="0.25">
      <c r="A49" s="116" t="s">
        <v>243</v>
      </c>
      <c r="B49" s="84" t="s">
        <v>134</v>
      </c>
      <c r="C49" s="81">
        <v>1</v>
      </c>
      <c r="D49" s="98"/>
      <c r="E49" s="19">
        <f>C49*D49</f>
        <v>0</v>
      </c>
    </row>
    <row r="50" spans="1:5" ht="15.75" x14ac:dyDescent="0.25">
      <c r="A50" s="116" t="s">
        <v>242</v>
      </c>
      <c r="B50" s="84" t="s">
        <v>134</v>
      </c>
      <c r="C50" s="81">
        <v>2</v>
      </c>
      <c r="D50" s="98"/>
      <c r="E50" s="19">
        <f t="shared" ref="E50:E53" si="1">C50*D50</f>
        <v>0</v>
      </c>
    </row>
    <row r="51" spans="1:5" ht="15.75" x14ac:dyDescent="0.25">
      <c r="A51" s="116" t="s">
        <v>276</v>
      </c>
      <c r="B51" s="84" t="s">
        <v>134</v>
      </c>
      <c r="C51" s="81">
        <v>1</v>
      </c>
      <c r="D51" s="98"/>
      <c r="E51" s="19">
        <f t="shared" si="1"/>
        <v>0</v>
      </c>
    </row>
    <row r="52" spans="1:5" ht="15.75" x14ac:dyDescent="0.25">
      <c r="A52" s="116" t="s">
        <v>218</v>
      </c>
      <c r="B52" s="84" t="s">
        <v>134</v>
      </c>
      <c r="C52" s="81">
        <v>1</v>
      </c>
      <c r="D52" s="98"/>
      <c r="E52" s="19">
        <f t="shared" si="1"/>
        <v>0</v>
      </c>
    </row>
    <row r="53" spans="1:5" ht="15.75" x14ac:dyDescent="0.25">
      <c r="A53" s="116" t="s">
        <v>244</v>
      </c>
      <c r="B53" s="84" t="s">
        <v>134</v>
      </c>
      <c r="C53" s="81">
        <v>1</v>
      </c>
      <c r="D53" s="98"/>
      <c r="E53" s="19">
        <f t="shared" si="1"/>
        <v>0</v>
      </c>
    </row>
    <row r="54" spans="1:5" x14ac:dyDescent="0.25">
      <c r="A54" s="167" t="s">
        <v>141</v>
      </c>
      <c r="B54" s="168"/>
      <c r="C54" s="168"/>
      <c r="D54" s="169"/>
      <c r="E54" s="40">
        <f>SUM(E49:E53)</f>
        <v>0</v>
      </c>
    </row>
    <row r="55" spans="1:5" ht="15.75" customHeight="1" x14ac:dyDescent="0.25">
      <c r="A55" s="170" t="s">
        <v>140</v>
      </c>
      <c r="B55" s="171"/>
      <c r="C55" s="171"/>
      <c r="D55" s="172"/>
      <c r="E55" s="40">
        <f>E54*12</f>
        <v>0</v>
      </c>
    </row>
    <row r="56" spans="1:5" ht="15.75" customHeight="1" x14ac:dyDescent="0.25">
      <c r="A56" s="182" t="s">
        <v>142</v>
      </c>
      <c r="B56" s="183"/>
      <c r="C56" s="183"/>
      <c r="D56" s="184"/>
      <c r="E56" s="99">
        <f>E40</f>
        <v>1</v>
      </c>
    </row>
    <row r="57" spans="1:5" ht="15.75" x14ac:dyDescent="0.25">
      <c r="A57" s="185" t="s">
        <v>143</v>
      </c>
      <c r="B57" s="186"/>
      <c r="C57" s="186"/>
      <c r="D57" s="186"/>
      <c r="E57" s="42">
        <f>E54/E56</f>
        <v>0</v>
      </c>
    </row>
    <row r="58" spans="1:5" ht="15.75" customHeight="1" x14ac:dyDescent="0.25">
      <c r="A58" s="164"/>
      <c r="B58" s="165"/>
      <c r="C58" s="165"/>
      <c r="D58" s="165"/>
      <c r="E58" s="166"/>
    </row>
  </sheetData>
  <sortState ref="A5:D37">
    <sortCondition ref="A4:A37"/>
  </sortState>
  <mergeCells count="13">
    <mergeCell ref="A46:E46"/>
    <mergeCell ref="A47:E47"/>
    <mergeCell ref="A58:E58"/>
    <mergeCell ref="A54:D54"/>
    <mergeCell ref="A55:D55"/>
    <mergeCell ref="A56:D56"/>
    <mergeCell ref="A57:D57"/>
    <mergeCell ref="A40:D40"/>
    <mergeCell ref="A41:D41"/>
    <mergeCell ref="A1:E1"/>
    <mergeCell ref="A2:E2"/>
    <mergeCell ref="A38:D38"/>
    <mergeCell ref="A39:D39"/>
  </mergeCells>
  <pageMargins left="0.511811024" right="0.511811024" top="0.78740157499999996" bottom="0.78740157499999996" header="0.31496062000000002" footer="0.31496062000000002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8"/>
  <sheetViews>
    <sheetView topLeftCell="A19" zoomScale="70" zoomScaleNormal="70" workbookViewId="0">
      <selection activeCell="E57" sqref="E57"/>
    </sheetView>
  </sheetViews>
  <sheetFormatPr defaultRowHeight="15" x14ac:dyDescent="0.25"/>
  <cols>
    <col min="1" max="1" width="45.28515625" bestFit="1" customWidth="1"/>
    <col min="2" max="2" width="14.28515625" customWidth="1"/>
    <col min="3" max="4" width="17.5703125" customWidth="1"/>
    <col min="5" max="5" width="14.42578125" customWidth="1"/>
    <col min="6" max="6" width="19.7109375" customWidth="1"/>
  </cols>
  <sheetData>
    <row r="1" spans="1:5" ht="19.5" customHeight="1" x14ac:dyDescent="0.25">
      <c r="A1" s="159" t="s">
        <v>144</v>
      </c>
      <c r="B1" s="159"/>
      <c r="C1" s="159"/>
      <c r="D1" s="159"/>
      <c r="E1" s="159"/>
    </row>
    <row r="2" spans="1:5" x14ac:dyDescent="0.25">
      <c r="A2" s="158" t="s">
        <v>160</v>
      </c>
      <c r="B2" s="158"/>
      <c r="C2" s="158"/>
      <c r="D2" s="158"/>
      <c r="E2" s="158"/>
    </row>
    <row r="3" spans="1:5" ht="26.25" customHeight="1" x14ac:dyDescent="0.25">
      <c r="A3" s="59" t="s">
        <v>93</v>
      </c>
      <c r="B3" s="15" t="s">
        <v>94</v>
      </c>
      <c r="C3" s="15" t="s">
        <v>146</v>
      </c>
      <c r="D3" s="16" t="s">
        <v>55</v>
      </c>
      <c r="E3" s="16" t="s">
        <v>3</v>
      </c>
    </row>
    <row r="4" spans="1:5" x14ac:dyDescent="0.25">
      <c r="A4" s="222" t="s">
        <v>31</v>
      </c>
      <c r="B4" s="17" t="s">
        <v>101</v>
      </c>
      <c r="C4" s="51">
        <v>10</v>
      </c>
      <c r="D4" s="18"/>
      <c r="E4" s="19">
        <f t="shared" ref="E4:E34" si="0">D4*C4</f>
        <v>0</v>
      </c>
    </row>
    <row r="5" spans="1:5" x14ac:dyDescent="0.25">
      <c r="A5" s="223" t="s">
        <v>96</v>
      </c>
      <c r="B5" s="20" t="s">
        <v>97</v>
      </c>
      <c r="C5" s="52">
        <v>24</v>
      </c>
      <c r="D5" s="18"/>
      <c r="E5" s="19">
        <f t="shared" si="0"/>
        <v>0</v>
      </c>
    </row>
    <row r="6" spans="1:5" x14ac:dyDescent="0.25">
      <c r="A6" s="223" t="s">
        <v>201</v>
      </c>
      <c r="B6" s="20" t="s">
        <v>97</v>
      </c>
      <c r="C6" s="52">
        <v>60</v>
      </c>
      <c r="D6" s="18"/>
      <c r="E6" s="19">
        <f t="shared" si="0"/>
        <v>0</v>
      </c>
    </row>
    <row r="7" spans="1:5" x14ac:dyDescent="0.25">
      <c r="A7" s="223" t="s">
        <v>214</v>
      </c>
      <c r="B7" s="20" t="s">
        <v>99</v>
      </c>
      <c r="C7" s="52">
        <v>12</v>
      </c>
      <c r="D7" s="18"/>
      <c r="E7" s="19">
        <f t="shared" si="0"/>
        <v>0</v>
      </c>
    </row>
    <row r="8" spans="1:5" x14ac:dyDescent="0.25">
      <c r="A8" s="223" t="s">
        <v>215</v>
      </c>
      <c r="B8" s="20" t="s">
        <v>99</v>
      </c>
      <c r="C8" s="52">
        <v>12</v>
      </c>
      <c r="D8" s="18"/>
      <c r="E8" s="19">
        <f t="shared" si="0"/>
        <v>0</v>
      </c>
    </row>
    <row r="9" spans="1:5" x14ac:dyDescent="0.25">
      <c r="A9" s="223" t="s">
        <v>100</v>
      </c>
      <c r="B9" s="20" t="s">
        <v>101</v>
      </c>
      <c r="C9" s="52">
        <v>24</v>
      </c>
      <c r="D9" s="18"/>
      <c r="E9" s="19">
        <f t="shared" si="0"/>
        <v>0</v>
      </c>
    </row>
    <row r="10" spans="1:5" x14ac:dyDescent="0.25">
      <c r="A10" s="223" t="s">
        <v>20</v>
      </c>
      <c r="B10" s="20" t="s">
        <v>99</v>
      </c>
      <c r="C10" s="52">
        <v>60</v>
      </c>
      <c r="D10" s="18"/>
      <c r="E10" s="19">
        <f t="shared" si="0"/>
        <v>0</v>
      </c>
    </row>
    <row r="11" spans="1:5" x14ac:dyDescent="0.25">
      <c r="A11" s="223" t="s">
        <v>71</v>
      </c>
      <c r="B11" s="20" t="s">
        <v>99</v>
      </c>
      <c r="C11" s="52">
        <v>8</v>
      </c>
      <c r="D11" s="18"/>
      <c r="E11" s="19">
        <f t="shared" si="0"/>
        <v>0</v>
      </c>
    </row>
    <row r="12" spans="1:5" x14ac:dyDescent="0.25">
      <c r="A12" s="223" t="s">
        <v>147</v>
      </c>
      <c r="B12" s="20" t="s">
        <v>106</v>
      </c>
      <c r="C12" s="52">
        <v>5</v>
      </c>
      <c r="D12" s="18"/>
      <c r="E12" s="19">
        <f t="shared" si="0"/>
        <v>0</v>
      </c>
    </row>
    <row r="13" spans="1:5" x14ac:dyDescent="0.25">
      <c r="A13" s="223" t="s">
        <v>107</v>
      </c>
      <c r="B13" s="20" t="s">
        <v>99</v>
      </c>
      <c r="C13" s="52">
        <v>60</v>
      </c>
      <c r="D13" s="18"/>
      <c r="E13" s="19">
        <f t="shared" si="0"/>
        <v>0</v>
      </c>
    </row>
    <row r="14" spans="1:5" x14ac:dyDescent="0.25">
      <c r="A14" s="223" t="s">
        <v>221</v>
      </c>
      <c r="B14" s="20" t="s">
        <v>222</v>
      </c>
      <c r="C14" s="52">
        <v>48</v>
      </c>
      <c r="D14" s="18"/>
      <c r="E14" s="19">
        <f t="shared" si="0"/>
        <v>0</v>
      </c>
    </row>
    <row r="15" spans="1:5" x14ac:dyDescent="0.25">
      <c r="A15" s="223" t="s">
        <v>108</v>
      </c>
      <c r="B15" s="20" t="s">
        <v>99</v>
      </c>
      <c r="C15" s="52">
        <v>36</v>
      </c>
      <c r="D15" s="18"/>
      <c r="E15" s="19">
        <f t="shared" si="0"/>
        <v>0</v>
      </c>
    </row>
    <row r="16" spans="1:5" x14ac:dyDescent="0.25">
      <c r="A16" s="223" t="s">
        <v>208</v>
      </c>
      <c r="B16" s="20" t="s">
        <v>155</v>
      </c>
      <c r="C16" s="52">
        <v>24</v>
      </c>
      <c r="D16" s="18"/>
      <c r="E16" s="19">
        <f t="shared" si="0"/>
        <v>0</v>
      </c>
    </row>
    <row r="17" spans="1:5" x14ac:dyDescent="0.25">
      <c r="A17" s="230" t="s">
        <v>54</v>
      </c>
      <c r="B17" s="20" t="s">
        <v>209</v>
      </c>
      <c r="C17" s="52">
        <v>36</v>
      </c>
      <c r="D17" s="18"/>
      <c r="E17" s="19">
        <f t="shared" si="0"/>
        <v>0</v>
      </c>
    </row>
    <row r="18" spans="1:5" x14ac:dyDescent="0.25">
      <c r="A18" s="223" t="s">
        <v>274</v>
      </c>
      <c r="B18" s="20" t="s">
        <v>99</v>
      </c>
      <c r="C18" s="52">
        <v>3</v>
      </c>
      <c r="D18" s="18"/>
      <c r="E18" s="19">
        <f t="shared" si="0"/>
        <v>0</v>
      </c>
    </row>
    <row r="19" spans="1:5" x14ac:dyDescent="0.25">
      <c r="A19" s="223" t="s">
        <v>110</v>
      </c>
      <c r="B19" s="20" t="s">
        <v>99</v>
      </c>
      <c r="C19" s="52">
        <v>120</v>
      </c>
      <c r="D19" s="18"/>
      <c r="E19" s="19">
        <f t="shared" si="0"/>
        <v>0</v>
      </c>
    </row>
    <row r="20" spans="1:5" x14ac:dyDescent="0.25">
      <c r="A20" s="223" t="s">
        <v>109</v>
      </c>
      <c r="B20" s="20" t="s">
        <v>106</v>
      </c>
      <c r="C20" s="52">
        <v>3</v>
      </c>
      <c r="D20" s="18"/>
      <c r="E20" s="19">
        <f t="shared" si="0"/>
        <v>0</v>
      </c>
    </row>
    <row r="21" spans="1:5" ht="30" x14ac:dyDescent="0.25">
      <c r="A21" s="229" t="s">
        <v>234</v>
      </c>
      <c r="B21" s="20" t="s">
        <v>112</v>
      </c>
      <c r="C21" s="52">
        <v>12</v>
      </c>
      <c r="D21" s="18"/>
      <c r="E21" s="19">
        <f t="shared" si="0"/>
        <v>0</v>
      </c>
    </row>
    <row r="22" spans="1:5" ht="25.5" x14ac:dyDescent="0.25">
      <c r="A22" s="216" t="s">
        <v>49</v>
      </c>
      <c r="B22" s="10" t="s">
        <v>106</v>
      </c>
      <c r="C22" s="52">
        <v>77</v>
      </c>
      <c r="D22" s="18"/>
      <c r="E22" s="19">
        <f t="shared" si="0"/>
        <v>0</v>
      </c>
    </row>
    <row r="23" spans="1:5" x14ac:dyDescent="0.25">
      <c r="A23" s="230" t="s">
        <v>35</v>
      </c>
      <c r="B23" s="20" t="s">
        <v>99</v>
      </c>
      <c r="C23" s="52">
        <v>240</v>
      </c>
      <c r="D23" s="18"/>
      <c r="E23" s="19">
        <f t="shared" si="0"/>
        <v>0</v>
      </c>
    </row>
    <row r="24" spans="1:5" x14ac:dyDescent="0.25">
      <c r="A24" s="223" t="s">
        <v>22</v>
      </c>
      <c r="B24" s="20" t="s">
        <v>23</v>
      </c>
      <c r="C24" s="52">
        <v>12</v>
      </c>
      <c r="D24" s="18"/>
      <c r="E24" s="19">
        <f t="shared" si="0"/>
        <v>0</v>
      </c>
    </row>
    <row r="25" spans="1:5" x14ac:dyDescent="0.25">
      <c r="A25" s="223" t="s">
        <v>115</v>
      </c>
      <c r="B25" s="20" t="s">
        <v>99</v>
      </c>
      <c r="C25" s="52">
        <v>12</v>
      </c>
      <c r="D25" s="18"/>
      <c r="E25" s="19">
        <f t="shared" si="0"/>
        <v>0</v>
      </c>
    </row>
    <row r="26" spans="1:5" x14ac:dyDescent="0.25">
      <c r="A26" s="223" t="s">
        <v>116</v>
      </c>
      <c r="B26" s="20" t="s">
        <v>113</v>
      </c>
      <c r="C26" s="52">
        <v>24</v>
      </c>
      <c r="D26" s="18"/>
      <c r="E26" s="19">
        <f t="shared" si="0"/>
        <v>0</v>
      </c>
    </row>
    <row r="27" spans="1:5" x14ac:dyDescent="0.25">
      <c r="A27" s="223" t="s">
        <v>117</v>
      </c>
      <c r="B27" s="20" t="s">
        <v>101</v>
      </c>
      <c r="C27" s="52">
        <v>8</v>
      </c>
      <c r="D27" s="18"/>
      <c r="E27" s="19">
        <f t="shared" si="0"/>
        <v>0</v>
      </c>
    </row>
    <row r="28" spans="1:5" x14ac:dyDescent="0.25">
      <c r="A28" s="223" t="s">
        <v>118</v>
      </c>
      <c r="B28" s="20" t="s">
        <v>106</v>
      </c>
      <c r="C28" s="52">
        <v>12</v>
      </c>
      <c r="D28" s="18"/>
      <c r="E28" s="19">
        <f t="shared" si="0"/>
        <v>0</v>
      </c>
    </row>
    <row r="29" spans="1:5" x14ac:dyDescent="0.25">
      <c r="A29" s="223" t="s">
        <v>119</v>
      </c>
      <c r="B29" s="20" t="s">
        <v>106</v>
      </c>
      <c r="C29" s="52">
        <v>1</v>
      </c>
      <c r="D29" s="18"/>
      <c r="E29" s="19">
        <f t="shared" si="0"/>
        <v>0</v>
      </c>
    </row>
    <row r="30" spans="1:5" x14ac:dyDescent="0.25">
      <c r="A30" s="223" t="s">
        <v>210</v>
      </c>
      <c r="B30" s="20" t="s">
        <v>106</v>
      </c>
      <c r="C30" s="52">
        <v>12</v>
      </c>
      <c r="D30" s="18"/>
      <c r="E30" s="19">
        <f t="shared" si="0"/>
        <v>0</v>
      </c>
    </row>
    <row r="31" spans="1:5" x14ac:dyDescent="0.25">
      <c r="A31" s="223" t="s">
        <v>45</v>
      </c>
      <c r="B31" s="20" t="s">
        <v>99</v>
      </c>
      <c r="C31" s="52">
        <v>24</v>
      </c>
      <c r="D31" s="18"/>
      <c r="E31" s="19">
        <f t="shared" si="0"/>
        <v>0</v>
      </c>
    </row>
    <row r="32" spans="1:5" x14ac:dyDescent="0.25">
      <c r="A32" s="223" t="s">
        <v>123</v>
      </c>
      <c r="B32" s="20" t="s">
        <v>99</v>
      </c>
      <c r="C32" s="52">
        <v>12</v>
      </c>
      <c r="D32" s="18"/>
      <c r="E32" s="19">
        <f t="shared" si="0"/>
        <v>0</v>
      </c>
    </row>
    <row r="33" spans="1:5" x14ac:dyDescent="0.25">
      <c r="A33" s="223" t="s">
        <v>268</v>
      </c>
      <c r="B33" s="20" t="s">
        <v>99</v>
      </c>
      <c r="C33" s="52">
        <v>2</v>
      </c>
      <c r="D33" s="18"/>
      <c r="E33" s="19">
        <f t="shared" si="0"/>
        <v>0</v>
      </c>
    </row>
    <row r="34" spans="1:5" x14ac:dyDescent="0.25">
      <c r="A34" s="223" t="s">
        <v>124</v>
      </c>
      <c r="B34" s="20" t="s">
        <v>99</v>
      </c>
      <c r="C34" s="52">
        <v>3</v>
      </c>
      <c r="D34" s="18"/>
      <c r="E34" s="19">
        <f t="shared" si="0"/>
        <v>0</v>
      </c>
    </row>
    <row r="35" spans="1:5" x14ac:dyDescent="0.25">
      <c r="A35" s="160" t="s">
        <v>148</v>
      </c>
      <c r="B35" s="160"/>
      <c r="C35" s="160"/>
      <c r="D35" s="160"/>
      <c r="E35" s="40">
        <f>SUM(E4:E34)</f>
        <v>0</v>
      </c>
    </row>
    <row r="36" spans="1:5" x14ac:dyDescent="0.25">
      <c r="A36" s="161" t="s">
        <v>126</v>
      </c>
      <c r="B36" s="162"/>
      <c r="C36" s="162"/>
      <c r="D36" s="163"/>
      <c r="E36" s="40">
        <f>E35/12</f>
        <v>0</v>
      </c>
    </row>
    <row r="37" spans="1:5" x14ac:dyDescent="0.25">
      <c r="A37" s="161" t="s">
        <v>142</v>
      </c>
      <c r="B37" s="162"/>
      <c r="C37" s="162"/>
      <c r="D37" s="163"/>
      <c r="E37" s="87">
        <v>1</v>
      </c>
    </row>
    <row r="38" spans="1:5" x14ac:dyDescent="0.25">
      <c r="A38" s="190" t="s">
        <v>143</v>
      </c>
      <c r="B38" s="191"/>
      <c r="C38" s="191"/>
      <c r="D38" s="192"/>
      <c r="E38" s="130">
        <f>E36/E37</f>
        <v>0</v>
      </c>
    </row>
    <row r="43" spans="1:5" x14ac:dyDescent="0.25">
      <c r="A43" s="176" t="s">
        <v>151</v>
      </c>
      <c r="B43" s="177"/>
      <c r="C43" s="177"/>
      <c r="D43" s="177"/>
      <c r="E43" s="178"/>
    </row>
    <row r="44" spans="1:5" x14ac:dyDescent="0.25">
      <c r="A44" s="179" t="s">
        <v>161</v>
      </c>
      <c r="B44" s="180"/>
      <c r="C44" s="180"/>
      <c r="D44" s="180"/>
      <c r="E44" s="181"/>
    </row>
    <row r="45" spans="1:5" ht="29.25" x14ac:dyDescent="0.25">
      <c r="A45" s="66" t="s">
        <v>16</v>
      </c>
      <c r="B45" s="66" t="s">
        <v>132</v>
      </c>
      <c r="C45" s="66" t="s">
        <v>1</v>
      </c>
      <c r="D45" s="67" t="s">
        <v>287</v>
      </c>
      <c r="E45" s="66" t="s">
        <v>281</v>
      </c>
    </row>
    <row r="46" spans="1:5" x14ac:dyDescent="0.25">
      <c r="A46" s="68" t="s">
        <v>64</v>
      </c>
      <c r="B46" s="89" t="s">
        <v>99</v>
      </c>
      <c r="C46" s="69">
        <v>1</v>
      </c>
      <c r="D46" s="123"/>
      <c r="E46" s="19">
        <f>C46*D46</f>
        <v>0</v>
      </c>
    </row>
    <row r="47" spans="1:5" x14ac:dyDescent="0.25">
      <c r="A47" s="70" t="s">
        <v>216</v>
      </c>
      <c r="B47" s="89" t="s">
        <v>99</v>
      </c>
      <c r="C47" s="69">
        <v>1</v>
      </c>
      <c r="D47" s="123"/>
      <c r="E47" s="19">
        <f t="shared" ref="E47:E53" si="1">C47*D47</f>
        <v>0</v>
      </c>
    </row>
    <row r="48" spans="1:5" x14ac:dyDescent="0.25">
      <c r="A48" s="70" t="s">
        <v>217</v>
      </c>
      <c r="B48" s="89" t="s">
        <v>99</v>
      </c>
      <c r="C48" s="69">
        <v>1</v>
      </c>
      <c r="D48" s="123"/>
      <c r="E48" s="19">
        <f t="shared" si="1"/>
        <v>0</v>
      </c>
    </row>
    <row r="49" spans="1:6" x14ac:dyDescent="0.25">
      <c r="A49" s="70" t="s">
        <v>138</v>
      </c>
      <c r="B49" s="89" t="s">
        <v>99</v>
      </c>
      <c r="C49" s="71">
        <v>1</v>
      </c>
      <c r="D49" s="124"/>
      <c r="E49" s="19">
        <f t="shared" si="1"/>
        <v>0</v>
      </c>
    </row>
    <row r="50" spans="1:6" x14ac:dyDescent="0.25">
      <c r="A50" s="70" t="s">
        <v>133</v>
      </c>
      <c r="B50" s="89" t="s">
        <v>99</v>
      </c>
      <c r="C50" s="69">
        <v>1</v>
      </c>
      <c r="D50" s="123"/>
      <c r="E50" s="19">
        <f t="shared" si="1"/>
        <v>0</v>
      </c>
    </row>
    <row r="51" spans="1:6" x14ac:dyDescent="0.25">
      <c r="A51" s="68" t="s">
        <v>162</v>
      </c>
      <c r="B51" s="89" t="s">
        <v>99</v>
      </c>
      <c r="C51" s="69">
        <v>1</v>
      </c>
      <c r="D51" s="123"/>
      <c r="E51" s="19">
        <f t="shared" si="1"/>
        <v>0</v>
      </c>
    </row>
    <row r="52" spans="1:6" x14ac:dyDescent="0.25">
      <c r="A52" s="70" t="s">
        <v>218</v>
      </c>
      <c r="B52" s="89" t="s">
        <v>99</v>
      </c>
      <c r="C52" s="69">
        <v>1</v>
      </c>
      <c r="D52" s="123"/>
      <c r="E52" s="19">
        <f t="shared" si="1"/>
        <v>0</v>
      </c>
    </row>
    <row r="53" spans="1:6" x14ac:dyDescent="0.25">
      <c r="A53" s="70" t="s">
        <v>219</v>
      </c>
      <c r="B53" s="89" t="s">
        <v>99</v>
      </c>
      <c r="C53" s="69">
        <v>1</v>
      </c>
      <c r="D53" s="123"/>
      <c r="E53" s="19">
        <f t="shared" si="1"/>
        <v>0</v>
      </c>
    </row>
    <row r="54" spans="1:6" x14ac:dyDescent="0.25">
      <c r="A54" s="167" t="s">
        <v>141</v>
      </c>
      <c r="B54" s="168"/>
      <c r="C54" s="168"/>
      <c r="D54" s="169"/>
      <c r="E54" s="96">
        <f>SUM(E46:E53)</f>
        <v>0</v>
      </c>
    </row>
    <row r="55" spans="1:6" ht="15.75" customHeight="1" x14ac:dyDescent="0.25">
      <c r="A55" s="170" t="s">
        <v>140</v>
      </c>
      <c r="B55" s="171"/>
      <c r="C55" s="171"/>
      <c r="D55" s="172"/>
      <c r="E55" s="97">
        <f>E54*12</f>
        <v>0</v>
      </c>
      <c r="F55" s="47"/>
    </row>
    <row r="56" spans="1:6" ht="15.75" customHeight="1" x14ac:dyDescent="0.25">
      <c r="A56" s="170" t="s">
        <v>142</v>
      </c>
      <c r="B56" s="171"/>
      <c r="C56" s="171"/>
      <c r="D56" s="172"/>
      <c r="E56" s="90">
        <f>E37</f>
        <v>1</v>
      </c>
    </row>
    <row r="57" spans="1:6" ht="15.75" customHeight="1" x14ac:dyDescent="0.25">
      <c r="A57" s="173" t="s">
        <v>143</v>
      </c>
      <c r="B57" s="174"/>
      <c r="C57" s="174"/>
      <c r="D57" s="175"/>
      <c r="E57" s="130">
        <f>E54/E56</f>
        <v>0</v>
      </c>
    </row>
    <row r="58" spans="1:6" ht="15.75" customHeight="1" x14ac:dyDescent="0.25">
      <c r="A58" s="187"/>
      <c r="B58" s="188"/>
      <c r="C58" s="188"/>
      <c r="D58" s="188"/>
      <c r="E58" s="189"/>
    </row>
  </sheetData>
  <sortState ref="A5:D34">
    <sortCondition ref="A4:A34"/>
  </sortState>
  <mergeCells count="13">
    <mergeCell ref="A43:E43"/>
    <mergeCell ref="A44:E44"/>
    <mergeCell ref="A37:D37"/>
    <mergeCell ref="A38:D38"/>
    <mergeCell ref="A1:E1"/>
    <mergeCell ref="A2:E2"/>
    <mergeCell ref="A35:D35"/>
    <mergeCell ref="A36:D36"/>
    <mergeCell ref="A58:E58"/>
    <mergeCell ref="A57:D57"/>
    <mergeCell ref="A56:D56"/>
    <mergeCell ref="A55:D55"/>
    <mergeCell ref="A54:D54"/>
  </mergeCells>
  <pageMargins left="0.511811024" right="0.511811024" top="0.78740157499999996" bottom="0.78740157499999996" header="0.31496062000000002" footer="0.31496062000000002"/>
  <pageSetup paperSize="9" scale="7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opLeftCell="A46" zoomScaleNormal="100" workbookViewId="0">
      <selection activeCell="A46" sqref="A46:A51"/>
    </sheetView>
  </sheetViews>
  <sheetFormatPr defaultRowHeight="15" x14ac:dyDescent="0.25"/>
  <cols>
    <col min="1" max="1" width="45.28515625" bestFit="1" customWidth="1"/>
    <col min="2" max="2" width="14.28515625" customWidth="1"/>
    <col min="3" max="4" width="17.5703125" customWidth="1"/>
    <col min="5" max="5" width="14.42578125" customWidth="1"/>
    <col min="6" max="6" width="19.7109375" customWidth="1"/>
    <col min="8" max="10" width="9.140625" bestFit="1" customWidth="1"/>
  </cols>
  <sheetData>
    <row r="1" spans="1:5" x14ac:dyDescent="0.25">
      <c r="A1" s="159" t="s">
        <v>163</v>
      </c>
      <c r="B1" s="159"/>
      <c r="C1" s="159"/>
      <c r="D1" s="159"/>
      <c r="E1" s="159"/>
    </row>
    <row r="2" spans="1:5" x14ac:dyDescent="0.25">
      <c r="A2" s="158" t="s">
        <v>164</v>
      </c>
      <c r="B2" s="158"/>
      <c r="C2" s="158"/>
      <c r="D2" s="158"/>
      <c r="E2" s="158"/>
    </row>
    <row r="3" spans="1:5" ht="22.5" customHeight="1" x14ac:dyDescent="0.25">
      <c r="A3" s="59" t="s">
        <v>93</v>
      </c>
      <c r="B3" s="15" t="s">
        <v>94</v>
      </c>
      <c r="C3" s="15" t="s">
        <v>146</v>
      </c>
      <c r="D3" s="60" t="s">
        <v>55</v>
      </c>
      <c r="E3" s="60" t="s">
        <v>3</v>
      </c>
    </row>
    <row r="4" spans="1:5" x14ac:dyDescent="0.25">
      <c r="A4" s="222" t="s">
        <v>96</v>
      </c>
      <c r="B4" s="17" t="s">
        <v>101</v>
      </c>
      <c r="C4" s="51">
        <v>12</v>
      </c>
      <c r="D4" s="18"/>
      <c r="E4" s="19">
        <f>D4*C4</f>
        <v>0</v>
      </c>
    </row>
    <row r="5" spans="1:5" x14ac:dyDescent="0.25">
      <c r="A5" s="223" t="s">
        <v>31</v>
      </c>
      <c r="B5" s="20" t="s">
        <v>97</v>
      </c>
      <c r="C5" s="52">
        <v>60</v>
      </c>
      <c r="D5" s="18"/>
      <c r="E5" s="19">
        <f t="shared" ref="E5:E34" si="0">D5*C5</f>
        <v>0</v>
      </c>
    </row>
    <row r="6" spans="1:5" x14ac:dyDescent="0.25">
      <c r="A6" s="233" t="s">
        <v>238</v>
      </c>
      <c r="B6" s="20" t="s">
        <v>97</v>
      </c>
      <c r="C6" s="52">
        <v>70</v>
      </c>
      <c r="D6" s="18"/>
      <c r="E6" s="19">
        <f t="shared" si="0"/>
        <v>0</v>
      </c>
    </row>
    <row r="7" spans="1:5" x14ac:dyDescent="0.25">
      <c r="A7" s="234" t="s">
        <v>213</v>
      </c>
      <c r="B7" s="20" t="s">
        <v>99</v>
      </c>
      <c r="C7" s="52">
        <v>6</v>
      </c>
      <c r="D7" s="18"/>
      <c r="E7" s="19">
        <f t="shared" si="0"/>
        <v>0</v>
      </c>
    </row>
    <row r="8" spans="1:5" x14ac:dyDescent="0.25">
      <c r="A8" s="235" t="s">
        <v>212</v>
      </c>
      <c r="B8" s="20" t="s">
        <v>99</v>
      </c>
      <c r="C8" s="52">
        <v>6</v>
      </c>
      <c r="D8" s="18"/>
      <c r="E8" s="19">
        <f t="shared" si="0"/>
        <v>0</v>
      </c>
    </row>
    <row r="9" spans="1:5" x14ac:dyDescent="0.25">
      <c r="A9" s="223" t="s">
        <v>100</v>
      </c>
      <c r="B9" s="20" t="s">
        <v>101</v>
      </c>
      <c r="C9" s="52">
        <v>24</v>
      </c>
      <c r="D9" s="18"/>
      <c r="E9" s="19">
        <f t="shared" si="0"/>
        <v>0</v>
      </c>
    </row>
    <row r="10" spans="1:5" x14ac:dyDescent="0.25">
      <c r="A10" s="223" t="s">
        <v>20</v>
      </c>
      <c r="B10" s="20" t="s">
        <v>99</v>
      </c>
      <c r="C10" s="52">
        <v>60</v>
      </c>
      <c r="D10" s="18"/>
      <c r="E10" s="19">
        <f t="shared" si="0"/>
        <v>0</v>
      </c>
    </row>
    <row r="11" spans="1:5" x14ac:dyDescent="0.25">
      <c r="A11" s="223" t="s">
        <v>147</v>
      </c>
      <c r="B11" s="20" t="s">
        <v>106</v>
      </c>
      <c r="C11" s="52">
        <v>5</v>
      </c>
      <c r="D11" s="18"/>
      <c r="E11" s="19">
        <f t="shared" si="0"/>
        <v>0</v>
      </c>
    </row>
    <row r="12" spans="1:5" x14ac:dyDescent="0.25">
      <c r="A12" s="223" t="s">
        <v>107</v>
      </c>
      <c r="B12" s="20" t="s">
        <v>99</v>
      </c>
      <c r="C12" s="52">
        <v>60</v>
      </c>
      <c r="D12" s="18"/>
      <c r="E12" s="19">
        <f t="shared" si="0"/>
        <v>0</v>
      </c>
    </row>
    <row r="13" spans="1:5" x14ac:dyDescent="0.25">
      <c r="A13" s="223" t="s">
        <v>221</v>
      </c>
      <c r="B13" s="20" t="s">
        <v>222</v>
      </c>
      <c r="C13" s="52">
        <v>48</v>
      </c>
      <c r="D13" s="18"/>
      <c r="E13" s="19">
        <f t="shared" si="0"/>
        <v>0</v>
      </c>
    </row>
    <row r="14" spans="1:5" x14ac:dyDescent="0.25">
      <c r="A14" s="223" t="s">
        <v>108</v>
      </c>
      <c r="B14" s="20" t="s">
        <v>99</v>
      </c>
      <c r="C14" s="52">
        <v>36</v>
      </c>
      <c r="D14" s="18"/>
      <c r="E14" s="19">
        <f t="shared" si="0"/>
        <v>0</v>
      </c>
    </row>
    <row r="15" spans="1:5" x14ac:dyDescent="0.25">
      <c r="A15" s="223" t="s">
        <v>239</v>
      </c>
      <c r="B15" s="20" t="s">
        <v>155</v>
      </c>
      <c r="C15" s="52">
        <v>24</v>
      </c>
      <c r="D15" s="18"/>
      <c r="E15" s="19">
        <f t="shared" si="0"/>
        <v>0</v>
      </c>
    </row>
    <row r="16" spans="1:5" x14ac:dyDescent="0.25">
      <c r="A16" s="236" t="s">
        <v>54</v>
      </c>
      <c r="B16" s="20" t="s">
        <v>209</v>
      </c>
      <c r="C16" s="52">
        <v>36</v>
      </c>
      <c r="D16" s="18"/>
      <c r="E16" s="19">
        <f t="shared" si="0"/>
        <v>0</v>
      </c>
    </row>
    <row r="17" spans="1:5" x14ac:dyDescent="0.25">
      <c r="A17" s="223" t="s">
        <v>274</v>
      </c>
      <c r="B17" s="20" t="s">
        <v>99</v>
      </c>
      <c r="C17" s="52">
        <v>3</v>
      </c>
      <c r="D17" s="18"/>
      <c r="E17" s="19">
        <f t="shared" si="0"/>
        <v>0</v>
      </c>
    </row>
    <row r="18" spans="1:5" x14ac:dyDescent="0.25">
      <c r="A18" s="223" t="s">
        <v>110</v>
      </c>
      <c r="B18" s="20" t="s">
        <v>99</v>
      </c>
      <c r="C18" s="52">
        <v>120</v>
      </c>
      <c r="D18" s="18"/>
      <c r="E18" s="19">
        <f t="shared" si="0"/>
        <v>0</v>
      </c>
    </row>
    <row r="19" spans="1:5" x14ac:dyDescent="0.25">
      <c r="A19" s="223" t="s">
        <v>109</v>
      </c>
      <c r="B19" s="20" t="s">
        <v>106</v>
      </c>
      <c r="C19" s="52">
        <v>3</v>
      </c>
      <c r="D19" s="18"/>
      <c r="E19" s="19">
        <f t="shared" si="0"/>
        <v>0</v>
      </c>
    </row>
    <row r="20" spans="1:5" ht="25.5" x14ac:dyDescent="0.25">
      <c r="A20" s="235" t="s">
        <v>47</v>
      </c>
      <c r="B20" s="20" t="s">
        <v>112</v>
      </c>
      <c r="C20" s="52">
        <v>6</v>
      </c>
      <c r="D20" s="18"/>
      <c r="E20" s="19">
        <f t="shared" si="0"/>
        <v>0</v>
      </c>
    </row>
    <row r="21" spans="1:5" ht="25.5" x14ac:dyDescent="0.25">
      <c r="A21" s="237" t="s">
        <v>49</v>
      </c>
      <c r="B21" s="20" t="s">
        <v>113</v>
      </c>
      <c r="C21" s="52">
        <v>24</v>
      </c>
      <c r="D21" s="18"/>
      <c r="E21" s="19">
        <f t="shared" si="0"/>
        <v>0</v>
      </c>
    </row>
    <row r="22" spans="1:5" x14ac:dyDescent="0.25">
      <c r="A22" s="223" t="s">
        <v>35</v>
      </c>
      <c r="B22" s="20" t="s">
        <v>99</v>
      </c>
      <c r="C22" s="52">
        <v>72</v>
      </c>
      <c r="D22" s="18"/>
      <c r="E22" s="19">
        <f t="shared" si="0"/>
        <v>0</v>
      </c>
    </row>
    <row r="23" spans="1:5" x14ac:dyDescent="0.25">
      <c r="A23" s="223" t="s">
        <v>22</v>
      </c>
      <c r="B23" s="20" t="s">
        <v>99</v>
      </c>
      <c r="C23" s="52">
        <v>12</v>
      </c>
      <c r="D23" s="18"/>
      <c r="E23" s="19">
        <f t="shared" si="0"/>
        <v>0</v>
      </c>
    </row>
    <row r="24" spans="1:5" x14ac:dyDescent="0.25">
      <c r="A24" s="223" t="s">
        <v>115</v>
      </c>
      <c r="B24" s="20" t="s">
        <v>99</v>
      </c>
      <c r="C24" s="52">
        <v>2</v>
      </c>
      <c r="D24" s="18"/>
      <c r="E24" s="19">
        <f t="shared" si="0"/>
        <v>0</v>
      </c>
    </row>
    <row r="25" spans="1:5" x14ac:dyDescent="0.25">
      <c r="A25" s="223" t="s">
        <v>116</v>
      </c>
      <c r="B25" s="20" t="s">
        <v>113</v>
      </c>
      <c r="C25" s="52">
        <v>24</v>
      </c>
      <c r="D25" s="18"/>
      <c r="E25" s="19">
        <f t="shared" si="0"/>
        <v>0</v>
      </c>
    </row>
    <row r="26" spans="1:5" x14ac:dyDescent="0.25">
      <c r="A26" s="223" t="s">
        <v>117</v>
      </c>
      <c r="B26" s="20" t="s">
        <v>101</v>
      </c>
      <c r="C26" s="52">
        <v>12</v>
      </c>
      <c r="D26" s="18"/>
      <c r="E26" s="19">
        <f t="shared" si="0"/>
        <v>0</v>
      </c>
    </row>
    <row r="27" spans="1:5" x14ac:dyDescent="0.25">
      <c r="A27" s="223" t="s">
        <v>118</v>
      </c>
      <c r="B27" s="20" t="s">
        <v>106</v>
      </c>
      <c r="C27" s="52">
        <v>10</v>
      </c>
      <c r="D27" s="18"/>
      <c r="E27" s="19">
        <f t="shared" si="0"/>
        <v>0</v>
      </c>
    </row>
    <row r="28" spans="1:5" x14ac:dyDescent="0.25">
      <c r="A28" s="223" t="s">
        <v>119</v>
      </c>
      <c r="B28" s="20" t="s">
        <v>106</v>
      </c>
      <c r="C28" s="52">
        <v>10</v>
      </c>
      <c r="D28" s="18"/>
      <c r="E28" s="19">
        <f t="shared" si="0"/>
        <v>0</v>
      </c>
    </row>
    <row r="29" spans="1:5" x14ac:dyDescent="0.25">
      <c r="A29" s="223" t="s">
        <v>210</v>
      </c>
      <c r="B29" s="20" t="s">
        <v>106</v>
      </c>
      <c r="C29" s="52">
        <v>10</v>
      </c>
      <c r="D29" s="18"/>
      <c r="E29" s="19">
        <f t="shared" si="0"/>
        <v>0</v>
      </c>
    </row>
    <row r="30" spans="1:5" x14ac:dyDescent="0.25">
      <c r="A30" s="223" t="s">
        <v>45</v>
      </c>
      <c r="B30" s="20" t="s">
        <v>99</v>
      </c>
      <c r="C30" s="52">
        <v>40</v>
      </c>
      <c r="D30" s="18"/>
      <c r="E30" s="19">
        <f t="shared" si="0"/>
        <v>0</v>
      </c>
    </row>
    <row r="31" spans="1:5" x14ac:dyDescent="0.25">
      <c r="A31" s="223" t="s">
        <v>123</v>
      </c>
      <c r="B31" s="20" t="s">
        <v>99</v>
      </c>
      <c r="C31" s="52">
        <v>8</v>
      </c>
      <c r="D31" s="18"/>
      <c r="E31" s="19">
        <f t="shared" si="0"/>
        <v>0</v>
      </c>
    </row>
    <row r="32" spans="1:5" x14ac:dyDescent="0.25">
      <c r="A32" s="223" t="s">
        <v>277</v>
      </c>
      <c r="B32" s="20" t="s">
        <v>99</v>
      </c>
      <c r="C32" s="52">
        <v>3</v>
      </c>
      <c r="D32" s="18"/>
      <c r="E32" s="19">
        <f t="shared" si="0"/>
        <v>0</v>
      </c>
    </row>
    <row r="33" spans="1:5" x14ac:dyDescent="0.25">
      <c r="A33" s="223" t="s">
        <v>88</v>
      </c>
      <c r="B33" s="20" t="s">
        <v>99</v>
      </c>
      <c r="C33" s="52">
        <v>2</v>
      </c>
      <c r="D33" s="18"/>
      <c r="E33" s="19">
        <f t="shared" si="0"/>
        <v>0</v>
      </c>
    </row>
    <row r="34" spans="1:5" x14ac:dyDescent="0.25">
      <c r="A34" s="223" t="s">
        <v>121</v>
      </c>
      <c r="B34" s="20" t="s">
        <v>99</v>
      </c>
      <c r="C34" s="52">
        <v>3</v>
      </c>
      <c r="D34" s="18"/>
      <c r="E34" s="19">
        <f t="shared" si="0"/>
        <v>0</v>
      </c>
    </row>
    <row r="35" spans="1:5" x14ac:dyDescent="0.25">
      <c r="A35" s="160" t="s">
        <v>125</v>
      </c>
      <c r="B35" s="160"/>
      <c r="C35" s="160"/>
      <c r="D35" s="160"/>
      <c r="E35" s="40">
        <f>SUM(E4:E34)</f>
        <v>0</v>
      </c>
    </row>
    <row r="36" spans="1:5" x14ac:dyDescent="0.25">
      <c r="A36" s="161" t="s">
        <v>126</v>
      </c>
      <c r="B36" s="162"/>
      <c r="C36" s="162"/>
      <c r="D36" s="163"/>
      <c r="E36" s="40">
        <f>(E35/12)</f>
        <v>0</v>
      </c>
    </row>
    <row r="37" spans="1:5" x14ac:dyDescent="0.25">
      <c r="A37" s="161" t="s">
        <v>142</v>
      </c>
      <c r="B37" s="162"/>
      <c r="C37" s="162"/>
      <c r="D37" s="163"/>
      <c r="E37" s="87">
        <v>1</v>
      </c>
    </row>
    <row r="38" spans="1:5" ht="15" customHeight="1" x14ac:dyDescent="0.25">
      <c r="A38" s="154" t="s">
        <v>143</v>
      </c>
      <c r="B38" s="155"/>
      <c r="C38" s="155"/>
      <c r="D38" s="156"/>
      <c r="E38" s="41">
        <f>E36/E37</f>
        <v>0</v>
      </c>
    </row>
    <row r="43" spans="1:5" x14ac:dyDescent="0.25">
      <c r="A43" s="157" t="s">
        <v>165</v>
      </c>
      <c r="B43" s="157"/>
      <c r="C43" s="157"/>
      <c r="D43" s="157"/>
      <c r="E43" s="157"/>
    </row>
    <row r="44" spans="1:5" x14ac:dyDescent="0.25">
      <c r="A44" s="158" t="s">
        <v>166</v>
      </c>
      <c r="B44" s="158"/>
      <c r="C44" s="158"/>
      <c r="D44" s="158"/>
      <c r="E44" s="158"/>
    </row>
    <row r="45" spans="1:5" ht="47.25" x14ac:dyDescent="0.25">
      <c r="A45" s="45" t="s">
        <v>16</v>
      </c>
      <c r="B45" s="45" t="s">
        <v>132</v>
      </c>
      <c r="C45" s="45" t="s">
        <v>1</v>
      </c>
      <c r="D45" s="46" t="s">
        <v>288</v>
      </c>
      <c r="E45" s="45" t="s">
        <v>281</v>
      </c>
    </row>
    <row r="46" spans="1:5" ht="15.75" x14ac:dyDescent="0.25">
      <c r="A46" s="117" t="s">
        <v>135</v>
      </c>
      <c r="B46" s="84" t="s">
        <v>134</v>
      </c>
      <c r="C46" s="81">
        <v>3</v>
      </c>
      <c r="D46" s="98"/>
      <c r="E46" s="47">
        <f>C46*D46</f>
        <v>0</v>
      </c>
    </row>
    <row r="47" spans="1:5" ht="15.75" x14ac:dyDescent="0.25">
      <c r="A47" s="116" t="s">
        <v>136</v>
      </c>
      <c r="B47" s="84" t="s">
        <v>134</v>
      </c>
      <c r="C47" s="81">
        <v>3</v>
      </c>
      <c r="D47" s="98"/>
      <c r="E47" s="47">
        <f t="shared" ref="E47:E51" si="1">C47*D47</f>
        <v>0</v>
      </c>
    </row>
    <row r="48" spans="1:5" ht="15.75" x14ac:dyDescent="0.25">
      <c r="A48" s="117" t="s">
        <v>62</v>
      </c>
      <c r="B48" s="84" t="s">
        <v>134</v>
      </c>
      <c r="C48" s="81">
        <v>1</v>
      </c>
      <c r="D48" s="98"/>
      <c r="E48" s="47">
        <f t="shared" si="1"/>
        <v>0</v>
      </c>
    </row>
    <row r="49" spans="1:5" ht="15.75" x14ac:dyDescent="0.25">
      <c r="A49" s="116" t="s">
        <v>138</v>
      </c>
      <c r="B49" s="84" t="s">
        <v>134</v>
      </c>
      <c r="C49" s="83">
        <v>1</v>
      </c>
      <c r="D49" s="125"/>
      <c r="E49" s="47">
        <f t="shared" si="1"/>
        <v>0</v>
      </c>
    </row>
    <row r="50" spans="1:5" ht="15.75" x14ac:dyDescent="0.25">
      <c r="A50" s="116" t="s">
        <v>133</v>
      </c>
      <c r="B50" s="84" t="s">
        <v>134</v>
      </c>
      <c r="C50" s="81">
        <v>1</v>
      </c>
      <c r="D50" s="98"/>
      <c r="E50" s="47">
        <f t="shared" si="1"/>
        <v>0</v>
      </c>
    </row>
    <row r="51" spans="1:5" ht="15.75" x14ac:dyDescent="0.25">
      <c r="A51" s="117" t="s">
        <v>139</v>
      </c>
      <c r="B51" s="84" t="s">
        <v>134</v>
      </c>
      <c r="C51" s="81">
        <v>1</v>
      </c>
      <c r="D51" s="98"/>
      <c r="E51" s="47">
        <f t="shared" si="1"/>
        <v>0</v>
      </c>
    </row>
    <row r="52" spans="1:5" ht="15.75" x14ac:dyDescent="0.25">
      <c r="A52" s="149" t="s">
        <v>141</v>
      </c>
      <c r="B52" s="149"/>
      <c r="C52" s="149"/>
      <c r="D52" s="149"/>
      <c r="E52" s="86">
        <f>SUM(E46:E51)</f>
        <v>0</v>
      </c>
    </row>
    <row r="53" spans="1:5" ht="15.75" customHeight="1" x14ac:dyDescent="0.25">
      <c r="A53" s="196" t="s">
        <v>140</v>
      </c>
      <c r="B53" s="196"/>
      <c r="C53" s="196"/>
      <c r="D53" s="196"/>
      <c r="E53" s="100">
        <f>E52*12</f>
        <v>0</v>
      </c>
    </row>
    <row r="54" spans="1:5" ht="15.75" customHeight="1" x14ac:dyDescent="0.25">
      <c r="A54" s="196" t="s">
        <v>142</v>
      </c>
      <c r="B54" s="196"/>
      <c r="C54" s="196"/>
      <c r="D54" s="196"/>
      <c r="E54" s="99">
        <f>E37</f>
        <v>1</v>
      </c>
    </row>
    <row r="55" spans="1:5" ht="15.75" customHeight="1" x14ac:dyDescent="0.25">
      <c r="A55" s="197" t="s">
        <v>143</v>
      </c>
      <c r="B55" s="197"/>
      <c r="C55" s="197"/>
      <c r="D55" s="197"/>
      <c r="E55" s="101">
        <f>E52/E54</f>
        <v>0</v>
      </c>
    </row>
    <row r="56" spans="1:5" ht="15.75" customHeight="1" x14ac:dyDescent="0.25">
      <c r="A56" s="193"/>
      <c r="B56" s="194"/>
      <c r="C56" s="194"/>
      <c r="D56" s="194"/>
      <c r="E56" s="195"/>
    </row>
  </sheetData>
  <sortState ref="A5:D34">
    <sortCondition ref="A4:A34"/>
  </sortState>
  <mergeCells count="13">
    <mergeCell ref="A56:E56"/>
    <mergeCell ref="A38:D38"/>
    <mergeCell ref="A43:E43"/>
    <mergeCell ref="A44:E44"/>
    <mergeCell ref="A52:D52"/>
    <mergeCell ref="A53:D53"/>
    <mergeCell ref="A54:D54"/>
    <mergeCell ref="A55:D55"/>
    <mergeCell ref="A1:E1"/>
    <mergeCell ref="A2:E2"/>
    <mergeCell ref="A35:D35"/>
    <mergeCell ref="A36:D36"/>
    <mergeCell ref="A37:D37"/>
  </mergeCells>
  <pageMargins left="0.7" right="0.7" top="0.75" bottom="0.75" header="0.3" footer="0.3"/>
  <pageSetup paperSize="9"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EFA2837871C14583EC172C3F6ED82F" ma:contentTypeVersion="12" ma:contentTypeDescription="Create a new document." ma:contentTypeScope="" ma:versionID="2918399e373a616ece71f3449ca041e8">
  <xsd:schema xmlns:xsd="http://www.w3.org/2001/XMLSchema" xmlns:xs="http://www.w3.org/2001/XMLSchema" xmlns:p="http://schemas.microsoft.com/office/2006/metadata/properties" xmlns:ns2="59cd9198-2055-4849-9a35-d90d1fd5cdab" xmlns:ns3="cefcc2f6-c51e-41b8-a249-f7fc79d3e767" targetNamespace="http://schemas.microsoft.com/office/2006/metadata/properties" ma:root="true" ma:fieldsID="9c0877eed95177463580986ef53dd251" ns2:_="" ns3:_="">
    <xsd:import namespace="59cd9198-2055-4849-9a35-d90d1fd5cdab"/>
    <xsd:import namespace="cefcc2f6-c51e-41b8-a249-f7fc79d3e7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cd9198-2055-4849-9a35-d90d1fd5cd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fcc2f6-c51e-41b8-a249-f7fc79d3e76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8AF3B5-42AF-4D3F-B26B-A5DA931FA0B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A79B9C4-A9D9-46FF-80DF-4F31952DE71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884337-534F-451C-B1DA-F50066DBB4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cd9198-2055-4849-9a35-d90d1fd5cdab"/>
    <ds:schemaRef ds:uri="cefcc2f6-c51e-41b8-a249-f7fc79d3e7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UNIFORME </vt:lpstr>
      <vt:lpstr>MATERIAIS E EQUIPAMENTOS</vt:lpstr>
      <vt:lpstr>MATERIAIS E EQUIPAM ALF-FORT</vt:lpstr>
      <vt:lpstr>MATERIAIS E EQUIP - AEROPORTO</vt:lpstr>
      <vt:lpstr>MATERIAIS E EQUIPAM - IRF-PECÉM</vt:lpstr>
      <vt:lpstr>MATERIAIS E EQUIP - ARF-CAUCAIA</vt:lpstr>
      <vt:lpstr>MATERIAS E EQUIP -ARF-QUIXADÁ</vt:lpstr>
      <vt:lpstr>MATERIAIS E EQUI -ARF-ITAPIPOCA</vt:lpstr>
      <vt:lpstr>MATERIAIS E EQUIP - MARANGUAPE</vt:lpstr>
      <vt:lpstr>MATERIAIS  E EQUIP -JUAZEIRO</vt:lpstr>
      <vt:lpstr>MATERIAIS E EQUIP - IGUATU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Roxana Soares Silveira</dc:creator>
  <cp:keywords/>
  <dc:description/>
  <cp:lastModifiedBy>Antonio Felipe da Costa Filho</cp:lastModifiedBy>
  <cp:revision/>
  <cp:lastPrinted>2023-03-17T14:22:46Z</cp:lastPrinted>
  <dcterms:created xsi:type="dcterms:W3CDTF">2020-12-10T21:17:18Z</dcterms:created>
  <dcterms:modified xsi:type="dcterms:W3CDTF">2023-04-10T13:05:22Z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0x01010011EFA2837871C14583EC172C3F6ED82F</vt:lpwstr>
  </property>
</Properties>
</file>